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120" yWindow="-120" windowWidth="20730" windowHeight="11760" tabRatio="861" activeTab="3"/>
  </bookViews>
  <sheets>
    <sheet name="Schedule No. 1A" sheetId="29" r:id="rId1"/>
    <sheet name="Schedule No. 1B" sheetId="35" r:id="rId2"/>
    <sheet name="Schedule No. 1C" sheetId="39" r:id="rId3"/>
    <sheet name="Schedule No. 2A" sheetId="30" r:id="rId4"/>
    <sheet name="Schedule No. 2B" sheetId="36" r:id="rId5"/>
    <sheet name="Schedule No. 2C" sheetId="40" r:id="rId6"/>
    <sheet name="Schedule No. 3A" sheetId="31" r:id="rId7"/>
    <sheet name="Schedule No. 3B" sheetId="37" r:id="rId8"/>
    <sheet name="Schedule No. 3C" sheetId="42" r:id="rId9"/>
    <sheet name="Schedule No. 4A" sheetId="32" r:id="rId10"/>
    <sheet name="Schedule No. 4B" sheetId="38" r:id="rId11"/>
    <sheet name="Schedule No. 4C" sheetId="41" r:id="rId12"/>
    <sheet name="Schedule No. 5. Grand Summary" sheetId="33" r:id="rId13"/>
    <sheet name="Schedule No. 6" sheetId="34" r:id="rId14"/>
  </sheets>
  <definedNames>
    <definedName name="_xlnm.Print_Area" localSheetId="0">'Schedule No. 1A'!$A$2:$H$87</definedName>
    <definedName name="_xlnm.Print_Area" localSheetId="1">'Schedule No. 1B'!$A$2:$H$93</definedName>
    <definedName name="_xlnm.Print_Area" localSheetId="2">'Schedule No. 1C'!$A$2:$H$98</definedName>
    <definedName name="_xlnm.Print_Area" localSheetId="3">'Schedule No. 2A'!$A$2:$J$84</definedName>
    <definedName name="_xlnm.Print_Area" localSheetId="4">'Schedule No. 2B'!$A$2:$J$90</definedName>
    <definedName name="_xlnm.Print_Area" localSheetId="5">'Schedule No. 2C'!$A$2:$J$93</definedName>
    <definedName name="_xlnm.Print_Area" localSheetId="6">'Schedule No. 3A'!$A$3:$H$24</definedName>
    <definedName name="_xlnm.Print_Area" localSheetId="7">'Schedule No. 3B'!$A$3:$H$24</definedName>
    <definedName name="_xlnm.Print_Area" localSheetId="8">'Schedule No. 3C'!$A$3:$H$31</definedName>
    <definedName name="_xlnm.Print_Area" localSheetId="9">'Schedule No. 4A'!$A$3:$H$72</definedName>
    <definedName name="_xlnm.Print_Area" localSheetId="10">'Schedule No. 4B'!$A$3:$H$76</definedName>
    <definedName name="_xlnm.Print_Area" localSheetId="11">'Schedule No. 4C'!$A$3:$H$100</definedName>
    <definedName name="_xlnm.Print_Area" localSheetId="12">'Schedule No. 5. Grand Summary'!$A$1:$D$25</definedName>
    <definedName name="_xlnm.Print_Area" localSheetId="13">'Schedule No. 6'!$A$1:$H$15</definedName>
    <definedName name="_xlnm.Print_Titles" localSheetId="0">'Schedule No. 1A'!$3:$8</definedName>
    <definedName name="_xlnm.Print_Titles" localSheetId="1">'Schedule No. 1B'!$3:$7</definedName>
    <definedName name="_xlnm.Print_Titles" localSheetId="2">'Schedule No. 1C'!$3:$7</definedName>
    <definedName name="_xlnm.Print_Titles" localSheetId="3">'Schedule No. 2A'!$3:$7</definedName>
    <definedName name="_xlnm.Print_Titles" localSheetId="4">'Schedule No. 2B'!$3:$7</definedName>
    <definedName name="_xlnm.Print_Titles" localSheetId="5">'Schedule No. 2C'!$3:$7</definedName>
    <definedName name="_xlnm.Print_Titles" localSheetId="6">'Schedule No. 3A'!$4:$8</definedName>
    <definedName name="_xlnm.Print_Titles" localSheetId="7">'Schedule No. 3B'!$4:$8</definedName>
    <definedName name="_xlnm.Print_Titles" localSheetId="8">'Schedule No. 3C'!$4:$8</definedName>
    <definedName name="_xlnm.Print_Titles" localSheetId="9">'Schedule No. 4A'!$4:$8</definedName>
    <definedName name="_xlnm.Print_Titles" localSheetId="10">'Schedule No. 4B'!$4:$8</definedName>
    <definedName name="_xlnm.Print_Titles" localSheetId="11">'Schedule No. 4C'!$4:$8</definedName>
    <definedName name="_xlnm.Print_Titles" localSheetId="12">'Schedule No. 5. Grand Summary'!$2:$5</definedName>
  </definedNames>
  <calcPr calcId="144525"/>
</workbook>
</file>

<file path=xl/calcChain.xml><?xml version="1.0" encoding="utf-8"?>
<calcChain xmlns="http://schemas.openxmlformats.org/spreadsheetml/2006/main">
  <c r="B42" i="41" l="1"/>
  <c r="B43" i="41"/>
  <c r="B44" i="41"/>
  <c r="B45" i="41"/>
  <c r="B46" i="41"/>
  <c r="B47" i="41"/>
  <c r="B48" i="41"/>
  <c r="B49" i="41"/>
  <c r="B50" i="41"/>
  <c r="B51" i="41"/>
  <c r="B52" i="41"/>
  <c r="B53" i="41"/>
  <c r="B54" i="41"/>
  <c r="B55" i="41"/>
  <c r="B56" i="41"/>
  <c r="B57" i="41"/>
  <c r="B58" i="41"/>
  <c r="B59" i="41"/>
  <c r="B60" i="41"/>
  <c r="B61" i="41"/>
  <c r="B73" i="40"/>
  <c r="D73" i="40"/>
  <c r="E73" i="40"/>
  <c r="B74" i="40"/>
  <c r="D74" i="40"/>
  <c r="E74" i="40"/>
  <c r="B75" i="40"/>
  <c r="D75" i="40"/>
  <c r="E75" i="40"/>
  <c r="B76" i="40"/>
  <c r="D76" i="40"/>
  <c r="E76" i="40"/>
  <c r="B69" i="40"/>
  <c r="D69" i="40"/>
  <c r="E69" i="40"/>
  <c r="B70" i="40"/>
  <c r="D70" i="40"/>
  <c r="E70" i="40"/>
  <c r="B71" i="40"/>
  <c r="D71" i="40"/>
  <c r="E71" i="40"/>
  <c r="E50" i="40"/>
  <c r="E51" i="40"/>
  <c r="E52" i="40"/>
  <c r="E53" i="40"/>
  <c r="E47" i="40"/>
  <c r="E48" i="40"/>
  <c r="E36" i="40"/>
  <c r="E37" i="40"/>
  <c r="E38" i="40"/>
  <c r="E39" i="40"/>
  <c r="E40" i="40"/>
  <c r="E41" i="40"/>
  <c r="E42" i="40"/>
  <c r="E43" i="40"/>
  <c r="E44" i="40"/>
  <c r="E45" i="40"/>
  <c r="E32" i="40"/>
  <c r="E33" i="40"/>
  <c r="A10" i="40"/>
  <c r="B10" i="40"/>
  <c r="A11" i="40"/>
  <c r="B11" i="40"/>
  <c r="D11" i="40"/>
  <c r="E11" i="40"/>
  <c r="A12" i="40"/>
  <c r="B12" i="40"/>
  <c r="D12" i="40"/>
  <c r="E12" i="40"/>
  <c r="A13" i="40"/>
  <c r="B13" i="40"/>
  <c r="A14" i="40"/>
  <c r="B14" i="40"/>
  <c r="D14" i="40"/>
  <c r="E14" i="40"/>
  <c r="A15" i="40"/>
  <c r="B15" i="40"/>
  <c r="D15" i="40"/>
  <c r="E15" i="40"/>
  <c r="A16" i="40"/>
  <c r="B16" i="40"/>
  <c r="A17" i="40"/>
  <c r="B17" i="40"/>
  <c r="D17" i="40"/>
  <c r="E17" i="40"/>
  <c r="A18" i="40"/>
  <c r="B18" i="40"/>
  <c r="D18" i="40"/>
  <c r="E18" i="40"/>
  <c r="A19" i="40"/>
  <c r="B19" i="40"/>
  <c r="A20" i="40"/>
  <c r="B20" i="40"/>
  <c r="D20" i="40"/>
  <c r="E20" i="40"/>
  <c r="A21" i="40"/>
  <c r="B21" i="40"/>
  <c r="D21" i="40"/>
  <c r="E21" i="40"/>
  <c r="A22" i="40"/>
  <c r="B22" i="40"/>
  <c r="A23" i="40"/>
  <c r="B23" i="40"/>
  <c r="D23" i="40"/>
  <c r="E23" i="40"/>
  <c r="A24" i="40"/>
  <c r="B24" i="40"/>
  <c r="D24" i="40"/>
  <c r="E24" i="40"/>
  <c r="A25" i="40"/>
  <c r="B25" i="40"/>
  <c r="A26" i="40"/>
  <c r="B26" i="40"/>
  <c r="D26" i="40"/>
  <c r="E26" i="40"/>
  <c r="A27" i="40"/>
  <c r="B27" i="40"/>
  <c r="D27" i="40"/>
  <c r="E27" i="40"/>
  <c r="A28" i="40"/>
  <c r="B28" i="40"/>
  <c r="D28" i="40"/>
  <c r="E28" i="40"/>
  <c r="J67" i="41" l="1"/>
  <c r="I44" i="41"/>
  <c r="I40" i="41"/>
  <c r="I31" i="41"/>
  <c r="I25" i="41"/>
  <c r="Q84" i="40"/>
  <c r="O62" i="40"/>
  <c r="O61" i="40"/>
  <c r="O32" i="40"/>
  <c r="M32" i="40"/>
  <c r="O30" i="40"/>
  <c r="K29" i="40"/>
  <c r="N11" i="40"/>
  <c r="A93" i="39"/>
  <c r="A94" i="39" s="1"/>
  <c r="A95" i="39" s="1"/>
  <c r="A96" i="39" s="1"/>
  <c r="A97" i="39" s="1"/>
  <c r="A98" i="39" s="1"/>
  <c r="N84" i="39"/>
  <c r="M62" i="39"/>
  <c r="M61" i="39"/>
  <c r="M32" i="39"/>
  <c r="K32" i="39"/>
  <c r="M30" i="39"/>
  <c r="I29" i="39"/>
  <c r="L11" i="39"/>
  <c r="I41" i="41" l="1"/>
  <c r="B27" i="38"/>
  <c r="B28" i="38"/>
  <c r="B29" i="38"/>
  <c r="B30" i="38"/>
  <c r="B31" i="38"/>
  <c r="B32" i="38"/>
  <c r="J38" i="38"/>
  <c r="I29" i="38"/>
  <c r="I26" i="38"/>
  <c r="E65" i="36"/>
  <c r="E67" i="36"/>
  <c r="E68" i="36"/>
  <c r="E69" i="36"/>
  <c r="E70" i="36"/>
  <c r="E71" i="36"/>
  <c r="E72" i="36"/>
  <c r="E73" i="36"/>
  <c r="B67" i="36"/>
  <c r="B68" i="36"/>
  <c r="B69" i="36"/>
  <c r="B70" i="36"/>
  <c r="B71" i="36"/>
  <c r="B72" i="36"/>
  <c r="B73" i="36"/>
  <c r="A65" i="36"/>
  <c r="B65" i="36"/>
  <c r="D65" i="36"/>
  <c r="D28" i="36"/>
  <c r="E28" i="36"/>
  <c r="D29" i="36"/>
  <c r="E29" i="36"/>
  <c r="D30" i="36"/>
  <c r="E30" i="36"/>
  <c r="D31" i="36"/>
  <c r="E31" i="36"/>
  <c r="D32" i="36"/>
  <c r="E32" i="36"/>
  <c r="D33" i="36"/>
  <c r="E33" i="36"/>
  <c r="D34" i="36"/>
  <c r="E34" i="36"/>
  <c r="D35" i="36"/>
  <c r="E35" i="36"/>
  <c r="D36" i="36"/>
  <c r="E36" i="36"/>
  <c r="D37" i="36"/>
  <c r="E37" i="36"/>
  <c r="D38" i="36"/>
  <c r="E38" i="36"/>
  <c r="D39" i="36"/>
  <c r="E39" i="36"/>
  <c r="D40" i="36"/>
  <c r="E40" i="36"/>
  <c r="D41" i="36"/>
  <c r="E41" i="36"/>
  <c r="B28" i="36"/>
  <c r="B29" i="36"/>
  <c r="B30" i="36"/>
  <c r="B31" i="36"/>
  <c r="B32" i="36"/>
  <c r="B33" i="36"/>
  <c r="B34" i="36"/>
  <c r="B35" i="36"/>
  <c r="B36" i="36"/>
  <c r="B37" i="36"/>
  <c r="B38" i="36"/>
  <c r="B39" i="36"/>
  <c r="B40" i="36"/>
  <c r="B41" i="36"/>
  <c r="A20" i="36"/>
  <c r="B20" i="36"/>
  <c r="D20" i="36"/>
  <c r="E20" i="36"/>
  <c r="A21" i="36"/>
  <c r="B21" i="36"/>
  <c r="D21" i="36"/>
  <c r="E21" i="36"/>
  <c r="A22" i="36"/>
  <c r="B22" i="36"/>
  <c r="D22" i="36"/>
  <c r="E22" i="36"/>
  <c r="A23" i="36"/>
  <c r="B23" i="36"/>
  <c r="D23" i="36"/>
  <c r="E23" i="36"/>
  <c r="A24" i="36"/>
  <c r="B24" i="36"/>
  <c r="D24" i="36"/>
  <c r="E24" i="36"/>
  <c r="A25" i="36"/>
  <c r="B25" i="36"/>
  <c r="D25" i="36"/>
  <c r="E25" i="36"/>
  <c r="A10" i="36"/>
  <c r="B10" i="36"/>
  <c r="A11" i="36"/>
  <c r="B11" i="36"/>
  <c r="D11" i="36"/>
  <c r="E11" i="36"/>
  <c r="A12" i="36"/>
  <c r="B12" i="36"/>
  <c r="D12" i="36"/>
  <c r="E12" i="36"/>
  <c r="A13" i="36"/>
  <c r="B13" i="36"/>
  <c r="A14" i="36"/>
  <c r="B14" i="36"/>
  <c r="D14" i="36"/>
  <c r="E14" i="36"/>
  <c r="A15" i="36"/>
  <c r="B15" i="36"/>
  <c r="D15" i="36"/>
  <c r="E15" i="36"/>
  <c r="A16" i="36"/>
  <c r="B16" i="36"/>
  <c r="D16" i="36"/>
  <c r="E16" i="36"/>
  <c r="A17" i="36"/>
  <c r="B17" i="36"/>
  <c r="D17" i="36"/>
  <c r="E17" i="36"/>
  <c r="Q78" i="36" l="1"/>
  <c r="B74" i="36"/>
  <c r="B66" i="36"/>
  <c r="O58" i="36"/>
  <c r="O57" i="36"/>
  <c r="E56" i="36"/>
  <c r="E55" i="36"/>
  <c r="E54" i="36"/>
  <c r="E53" i="36"/>
  <c r="E52" i="36"/>
  <c r="E51" i="36"/>
  <c r="E49" i="36"/>
  <c r="E48" i="36"/>
  <c r="E47" i="36"/>
  <c r="E46" i="36"/>
  <c r="E44" i="36"/>
  <c r="E43" i="36"/>
  <c r="O20" i="36"/>
  <c r="M20" i="36"/>
  <c r="O18" i="36"/>
  <c r="N11" i="36"/>
  <c r="E94" i="35"/>
  <c r="A88" i="35"/>
  <c r="A89" i="35" s="1"/>
  <c r="A90" i="35" s="1"/>
  <c r="A91" i="35" s="1"/>
  <c r="A92" i="35" s="1"/>
  <c r="A93" i="35" s="1"/>
  <c r="N78" i="35"/>
  <c r="M58" i="35"/>
  <c r="M57" i="35"/>
  <c r="M20" i="35"/>
  <c r="K20" i="35"/>
  <c r="M18" i="35"/>
  <c r="I17" i="35"/>
  <c r="L11" i="35"/>
  <c r="A1" i="35"/>
  <c r="E61" i="30" l="1"/>
  <c r="E62" i="30"/>
  <c r="E63" i="30"/>
  <c r="E64" i="30"/>
  <c r="E65" i="30"/>
  <c r="E66" i="30"/>
  <c r="E67" i="30"/>
  <c r="E57" i="30"/>
  <c r="E58" i="30"/>
  <c r="E59" i="30"/>
  <c r="B57" i="30"/>
  <c r="B58" i="30"/>
  <c r="B59" i="30"/>
  <c r="B60" i="30"/>
  <c r="B61" i="30"/>
  <c r="B62" i="30"/>
  <c r="B63" i="30"/>
  <c r="B64" i="30"/>
  <c r="B65" i="30"/>
  <c r="B66" i="30"/>
  <c r="B67" i="30"/>
  <c r="B68" i="30"/>
  <c r="E35" i="30"/>
  <c r="E36" i="30"/>
  <c r="E38" i="30"/>
  <c r="E39" i="30"/>
  <c r="E40" i="30"/>
  <c r="E41" i="30"/>
  <c r="E43" i="30"/>
  <c r="E44" i="30"/>
  <c r="E45" i="30"/>
  <c r="E46" i="30"/>
  <c r="E47" i="30"/>
  <c r="E48" i="30"/>
  <c r="D24" i="30" l="1"/>
  <c r="E24" i="30"/>
  <c r="D25" i="30"/>
  <c r="E25" i="30"/>
  <c r="D26" i="30"/>
  <c r="E26" i="30"/>
  <c r="D27" i="30"/>
  <c r="E27" i="30"/>
  <c r="D28" i="30"/>
  <c r="E28" i="30"/>
  <c r="D29" i="30"/>
  <c r="E29" i="30"/>
  <c r="D30" i="30"/>
  <c r="E30" i="30"/>
  <c r="D31" i="30"/>
  <c r="E31" i="30"/>
  <c r="D32" i="30"/>
  <c r="E32" i="30"/>
  <c r="D33" i="30"/>
  <c r="E33" i="30"/>
  <c r="B24" i="30"/>
  <c r="B25" i="30"/>
  <c r="B26" i="30"/>
  <c r="B27" i="30"/>
  <c r="B28" i="30"/>
  <c r="B29" i="30"/>
  <c r="B30" i="30"/>
  <c r="B31" i="30"/>
  <c r="B32" i="30"/>
  <c r="B33" i="30"/>
  <c r="B19" i="30"/>
  <c r="B20" i="30"/>
  <c r="B21" i="30"/>
  <c r="B10" i="30"/>
  <c r="B11" i="30"/>
  <c r="B12" i="30"/>
  <c r="B13" i="30"/>
  <c r="B14" i="30"/>
  <c r="B15" i="30"/>
  <c r="Q72" i="30" l="1"/>
  <c r="A82" i="29" l="1"/>
  <c r="A83" i="29" s="1"/>
  <c r="A84" i="29" s="1"/>
  <c r="A85" i="29" s="1"/>
  <c r="A86" i="29" s="1"/>
  <c r="A87" i="29" s="1"/>
  <c r="N72" i="29"/>
  <c r="A1" i="29"/>
  <c r="E88" i="29" l="1"/>
  <c r="J38" i="32" l="1"/>
  <c r="I29" i="32"/>
  <c r="O50" i="30"/>
  <c r="O49" i="30"/>
  <c r="O19" i="30"/>
  <c r="M19" i="30"/>
  <c r="O17" i="30"/>
  <c r="N11" i="30"/>
  <c r="M50" i="29"/>
  <c r="M49" i="29"/>
  <c r="M19" i="29"/>
  <c r="K19" i="29"/>
  <c r="M17" i="29"/>
  <c r="I16" i="29"/>
  <c r="L11" i="29"/>
  <c r="I26" i="32" l="1"/>
</calcChain>
</file>

<file path=xl/sharedStrings.xml><?xml version="1.0" encoding="utf-8"?>
<sst xmlns="http://schemas.openxmlformats.org/spreadsheetml/2006/main" count="1630" uniqueCount="440">
  <si>
    <t>Item</t>
  </si>
  <si>
    <t>Description</t>
  </si>
  <si>
    <t>Unit</t>
  </si>
  <si>
    <t>Quantity</t>
  </si>
  <si>
    <r>
      <t>Unit Price</t>
    </r>
    <r>
      <rPr>
        <sz val="6"/>
        <color theme="1"/>
        <rFont val="Arial"/>
        <family val="2"/>
      </rPr>
      <t>1</t>
    </r>
  </si>
  <si>
    <r>
      <t>Total Price</t>
    </r>
    <r>
      <rPr>
        <sz val="6"/>
        <color theme="1"/>
        <rFont val="Arial"/>
        <family val="2"/>
      </rPr>
      <t>1</t>
    </r>
  </si>
  <si>
    <t>3*</t>
  </si>
  <si>
    <t>1.1.1</t>
  </si>
  <si>
    <t>1.1.2</t>
  </si>
  <si>
    <t>1.2.1</t>
  </si>
  <si>
    <t>1.2.2</t>
  </si>
  <si>
    <t>per set of three</t>
  </si>
  <si>
    <t>Phase conductor, earthwire and OPGW cable, complete with repair sleeves and joints</t>
  </si>
  <si>
    <t>Set</t>
  </si>
  <si>
    <t>set</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</si>
  <si>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</si>
  <si>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</si>
  <si>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</si>
  <si>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</si>
  <si>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</si>
  <si>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Spacer damper for phase conductor</t>
  </si>
  <si>
    <t>Vibration damper for OPGW</t>
  </si>
  <si>
    <t>nos.</t>
  </si>
  <si>
    <t>Aerial Markers</t>
  </si>
  <si>
    <t>Mandatory Spare Parts and Tools</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</si>
  <si>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</si>
  <si>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</si>
  <si>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</si>
  <si>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</si>
  <si>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</si>
  <si>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2.1.1</t>
  </si>
  <si>
    <t>2.1.2</t>
  </si>
  <si>
    <t>2.1.3</t>
  </si>
  <si>
    <t>Foundation Design</t>
  </si>
  <si>
    <t>Foundation design for all soil types including additional soil investigation and additional soil resistivity measurement</t>
  </si>
  <si>
    <t>Survey and soil investigation works</t>
  </si>
  <si>
    <t>Check survey in accordance with the requirements of the technical specification, incl. Full ground survey with change of route, if any, tower plotting and preparation and submission of route maps, profile drawings, SIMM documents, etc.</t>
  </si>
  <si>
    <t>Km</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</si>
  <si>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</si>
  <si>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</si>
  <si>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</si>
  <si>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</si>
  <si>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</si>
  <si>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</si>
  <si>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</si>
  <si>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</si>
  <si>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</si>
  <si>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General and other works and services, not mentioned before</t>
  </si>
  <si>
    <t>Transport of the material and equipment supplied from Employer's Country</t>
  </si>
  <si>
    <t>Insurance of material and equipment supplied from Employer's Country during transport</t>
  </si>
  <si>
    <t>Environmental and Social Services</t>
  </si>
  <si>
    <t>3.1.2</t>
  </si>
  <si>
    <t>3.1.1</t>
  </si>
  <si>
    <t>3.1.3</t>
  </si>
  <si>
    <t>3.1.4</t>
  </si>
  <si>
    <t>3.1.5</t>
  </si>
  <si>
    <t>3.1.6</t>
  </si>
  <si>
    <t>Tower Test</t>
  </si>
  <si>
    <t>each</t>
  </si>
  <si>
    <t>1. Specify currencies in accordance with ITB 19.1 of the BDS. Create additional columns for up to a maximum of three foreign currencies, if so required.</t>
  </si>
  <si>
    <t>(a)</t>
  </si>
  <si>
    <t>(b)</t>
  </si>
  <si>
    <t>(c)</t>
  </si>
  <si>
    <t>Proto assembly of all type towers with all extensions to prove compliance with specification. Payment for successful test only.</t>
  </si>
  <si>
    <t>(d)</t>
  </si>
  <si>
    <t>(e)</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</si>
  <si>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</si>
  <si>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</si>
  <si>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</si>
  <si>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</si>
  <si>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</si>
  <si>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</si>
  <si>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Terminal tower=4</t>
  </si>
  <si>
    <t>3.2.1</t>
  </si>
  <si>
    <t>3.2.2</t>
  </si>
  <si>
    <t>Level 2</t>
  </si>
  <si>
    <t>Level 4</t>
  </si>
  <si>
    <t>borehole</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</si>
  <si>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</si>
  <si>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</si>
  <si>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</si>
  <si>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</si>
  <si>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</si>
  <si>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</si>
  <si>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Additional Boring (500mm diameter)</t>
  </si>
  <si>
    <t>(f)</t>
  </si>
  <si>
    <t>Additional Boring (600mm diameter)</t>
  </si>
  <si>
    <t>(g)</t>
  </si>
  <si>
    <t>Additional Boring (750mm diameter)</t>
  </si>
  <si>
    <t>(h)</t>
  </si>
  <si>
    <t>Sand Filling</t>
  </si>
  <si>
    <t xml:space="preserve">1 Specify currencies in accordance with ITB 19.1 of the BDS. Create additional columns for up to a maximum of three foreign currencies, if so required.
</t>
  </si>
  <si>
    <t>per wire</t>
  </si>
  <si>
    <t>per meter</t>
  </si>
  <si>
    <t>cu.m</t>
  </si>
  <si>
    <t>kg</t>
  </si>
  <si>
    <t>rm</t>
  </si>
  <si>
    <t>Boreholes for geotechnical investigation, incl. laboratory test, borehole logs, sampling and interpretive report as per geotechnical specification</t>
  </si>
  <si>
    <t>2 As described in SCC 22.2.7</t>
  </si>
  <si>
    <t>3 These costs are fixed ceiling and will be included in total price. But the payment shall be at actual upon submission of relevant documents.</t>
  </si>
  <si>
    <t xml:space="preserve">Item </t>
    <phoneticPr fontId="3"/>
  </si>
  <si>
    <t>Description</t>
    <phoneticPr fontId="3"/>
  </si>
  <si>
    <t>Code</t>
    <phoneticPr fontId="3"/>
  </si>
  <si>
    <t>Country</t>
    <phoneticPr fontId="3"/>
  </si>
  <si>
    <t xml:space="preserve"> Total Columns 7 &amp; 8 to be carried forward to Schedule No. 5 - Grand Summary</t>
  </si>
  <si>
    <t>Local Currency [BDT]</t>
  </si>
  <si>
    <t>Local Currency  [BDT]</t>
  </si>
  <si>
    <t>Taxes and Duties</t>
  </si>
  <si>
    <t xml:space="preserve"> Total Columns 8  to be carried forward to Schedule No. 5 - Grand Summary</t>
  </si>
  <si>
    <t>2. Bidder shall quote the amount considering clause 14.1 of section 8(Special Conditions of Contract), Volume 1 of 3 of the bidding document. The amount quoted by bidder is subject to arithmatic correction by Employer as required.</t>
  </si>
  <si>
    <t>4.Bidder shall quote the amount considering clause 14.1 of section 8(Special Conditions of Contract), Volume 1 of 3 of the bidding document. The amount quoted by bidder is subject to arithmatic correction by Employer as required.</t>
  </si>
  <si>
    <r>
      <t>Total Price</t>
    </r>
    <r>
      <rPr>
        <b/>
        <vertAlign val="superscript"/>
        <sz val="9"/>
        <color theme="1"/>
        <rFont val="Arial"/>
        <family val="2"/>
      </rPr>
      <t>1</t>
    </r>
  </si>
  <si>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</si>
  <si>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2.1.4</t>
  </si>
  <si>
    <t>2.1.5</t>
  </si>
  <si>
    <t>1to compansate fraction</t>
  </si>
  <si>
    <t>Unit EXW Price1</t>
  </si>
  <si>
    <t>EXW Total Price</t>
  </si>
  <si>
    <t>Local Currency in BDT</t>
  </si>
  <si>
    <t>Overland Portion</t>
  </si>
  <si>
    <t>Tower type "2DT6"</t>
  </si>
  <si>
    <t>a) Single suspension string (Heavy Suspension),  210 kN  -disc only</t>
  </si>
  <si>
    <t>3.1.7</t>
  </si>
  <si>
    <t>3.1.8</t>
  </si>
  <si>
    <t>3.1.9</t>
  </si>
  <si>
    <t>3.1.10</t>
  </si>
  <si>
    <t>3.1.11</t>
  </si>
  <si>
    <t>Painting of tower having height more than 60 meter in accordance with the requirements of the Technical Specification</t>
  </si>
  <si>
    <t>Painting of tower (Reflecting Paint) upto 3 meter in submerge area in accordance with the requirements of the Technical Specification</t>
  </si>
  <si>
    <t>Galvenized Tower Steel</t>
  </si>
  <si>
    <t>Fabricated</t>
  </si>
  <si>
    <t>Non-fabricated</t>
  </si>
  <si>
    <t>ton</t>
  </si>
  <si>
    <t>Insulator and Fittings</t>
  </si>
  <si>
    <t>Insulator sets complete with insulators and all hardware fittings including suspension clamps, tension dead ends,armour rods, arcing horn. Arcing ring etc</t>
  </si>
  <si>
    <t>Phase conductor, earthwire, OPGW &amp; Fittings</t>
  </si>
  <si>
    <t>Temporary earthing equipment</t>
  </si>
  <si>
    <t>Elcometer</t>
  </si>
  <si>
    <t>Motorised jointing compressor for conductor complete with dies suitable for conductors &amp; earthwires to be used for this Contract</t>
  </si>
  <si>
    <t>Lot</t>
  </si>
  <si>
    <t>two strings for each crossarm + 12 nos. for 2 anchor</t>
  </si>
  <si>
    <t>5.1.1</t>
  </si>
  <si>
    <t>5.1.2</t>
  </si>
  <si>
    <t>5.2.1</t>
  </si>
  <si>
    <t>5.2.2</t>
  </si>
  <si>
    <t>5.2.3</t>
  </si>
  <si>
    <t>5.3.1</t>
  </si>
  <si>
    <t>5.3.2</t>
  </si>
  <si>
    <t>Terninal Tower</t>
  </si>
  <si>
    <t>span</t>
  </si>
  <si>
    <t>AVR</t>
  </si>
  <si>
    <t>2Q30+2QT6</t>
  </si>
  <si>
    <t>River crossing</t>
  </si>
  <si>
    <t>Tower</t>
  </si>
  <si>
    <t>2. Taxes and/or duties from Schedule 1 and 2 may be added to the contract price in accordance with GCC 14 (Taxes and Duties) but excluded from bid evaluation in accordance with ITB 39.2"</t>
  </si>
  <si>
    <r>
      <t>Costs and Expenses related to test witness</t>
    </r>
    <r>
      <rPr>
        <vertAlign val="superscript"/>
        <sz val="9"/>
        <rFont val="Arial"/>
        <family val="2"/>
      </rPr>
      <t>3</t>
    </r>
    <r>
      <rPr>
        <sz val="9"/>
        <rFont val="Arial"/>
        <family val="2"/>
      </rPr>
      <t>(Provisional Sum)</t>
    </r>
  </si>
  <si>
    <t>Air craft obstruction lights solar powered complete with lamps, solar, panels, batteries, control equipment cables, support framework, tower work platform etc.</t>
  </si>
  <si>
    <t>Aircraft warning spheres</t>
  </si>
  <si>
    <t>Bird diverters</t>
  </si>
  <si>
    <t>Bird guards, one bird guard per each crossarm applied on intermediate towers</t>
  </si>
  <si>
    <t>7=5*6</t>
  </si>
  <si>
    <t xml:space="preserve"> Total Columns 7&amp;9  to be carried forward to Schedule No. 5 - Grand Summary</t>
  </si>
  <si>
    <t>Country of Origin Declaration Form</t>
    <phoneticPr fontId="3"/>
  </si>
  <si>
    <t xml:space="preserve">Item </t>
    <phoneticPr fontId="3"/>
  </si>
  <si>
    <t>Description</t>
    <phoneticPr fontId="3"/>
  </si>
  <si>
    <t>Code</t>
    <phoneticPr fontId="3"/>
  </si>
  <si>
    <t>Country</t>
    <phoneticPr fontId="3"/>
  </si>
  <si>
    <t>Foreign Currency in (xxx)</t>
  </si>
  <si>
    <t>9= 5 x 8</t>
  </si>
  <si>
    <t>4.      Column 6, EXW Price shall include all customs duties and sales and other taxes already paid or payable on the components and raw materials used in the manufacture or assembly of the item or the customs duties and sales and other taxes already paid on previously imported items.”</t>
  </si>
  <si>
    <t>NA</t>
  </si>
  <si>
    <t xml:space="preserve">Schedule No. 1C Plant and Mandatory Spare Parts Supplied from Abroad </t>
  </si>
  <si>
    <t xml:space="preserve">Schedule No. 2C Plant and Mandatory Spare Parts Supplied from Within the Employer's Country </t>
  </si>
  <si>
    <t xml:space="preserve">Schedule No. 3C Design Services </t>
  </si>
  <si>
    <t xml:space="preserve">Schedule No. 4C Installation and Other Services </t>
  </si>
  <si>
    <r>
      <t>Total Tax and VAT deductable at source(TDS &amp; VDS) under the schedule 3C(to be quoted in the currency similar as above)</t>
    </r>
    <r>
      <rPr>
        <vertAlign val="superscript"/>
        <sz val="9"/>
        <color theme="1"/>
        <rFont val="Arial"/>
        <family val="2"/>
      </rPr>
      <t>2</t>
    </r>
  </si>
  <si>
    <t>Insulator strings, with associated suspension and tension clamps for twin ACSR Mallard Conductor</t>
  </si>
  <si>
    <t>a) Double tension string, 2x210kN  -disc only</t>
  </si>
  <si>
    <t>b) Double tension string, 2x210kN  -fittings only</t>
  </si>
  <si>
    <t>5.3.3</t>
  </si>
  <si>
    <t>5.3.4</t>
  </si>
  <si>
    <t>5.3.5</t>
  </si>
  <si>
    <t>5.3.6</t>
  </si>
  <si>
    <t>5.3.7</t>
  </si>
  <si>
    <t>GRAND TOTAL</t>
  </si>
  <si>
    <t xml:space="preserve"> Towers</t>
  </si>
  <si>
    <t>Conductor &amp; Earthwire</t>
  </si>
  <si>
    <t>Disc Insualtor</t>
  </si>
  <si>
    <t>Fittings for ACSR / ACCC Conductor, Earthwire &amp; Insulator</t>
  </si>
  <si>
    <t>OPGW &amp; its Fittings  Accessories</t>
  </si>
  <si>
    <t>Aviation Equipments</t>
  </si>
  <si>
    <t xml:space="preserve">Design &amp; Engg + Proto Testing of Towers </t>
  </si>
  <si>
    <t>Local Currency
[BDT]</t>
  </si>
  <si>
    <t>Foreign Currency
[USD]</t>
  </si>
  <si>
    <t>Local Currency Portion
[BDT]</t>
  </si>
  <si>
    <t>Foreign Currency Portion
[xxxxx]</t>
  </si>
  <si>
    <t>Foreign Currency Portion
[xxx]</t>
  </si>
  <si>
    <r>
      <t>Country of origin</t>
    </r>
    <r>
      <rPr>
        <b/>
        <vertAlign val="superscript"/>
        <sz val="9"/>
        <rFont val="Arial"/>
        <family val="2"/>
      </rPr>
      <t>2</t>
    </r>
  </si>
  <si>
    <r>
      <t>Unit Price</t>
    </r>
    <r>
      <rPr>
        <sz val="6"/>
        <rFont val="Arial"/>
        <family val="2"/>
      </rPr>
      <t>1</t>
    </r>
  </si>
  <si>
    <r>
      <t>Total Price</t>
    </r>
    <r>
      <rPr>
        <sz val="6"/>
        <rFont val="Arial"/>
        <family val="2"/>
      </rPr>
      <t>1</t>
    </r>
  </si>
  <si>
    <r>
      <t>Route km</t>
    </r>
    <r>
      <rPr>
        <vertAlign val="superscript"/>
        <sz val="9"/>
        <rFont val="Arial"/>
        <family val="2"/>
      </rPr>
      <t>3</t>
    </r>
  </si>
  <si>
    <r>
      <t>Space</t>
    </r>
    <r>
      <rPr>
        <sz val="9"/>
        <rFont val="Nirmala UI"/>
        <family val="2"/>
      </rPr>
      <t>r for jumper</t>
    </r>
  </si>
  <si>
    <r>
      <t>1</t>
    </r>
    <r>
      <rPr>
        <b/>
        <sz val="7"/>
        <rFont val="Times New Roman"/>
        <family val="1"/>
      </rPr>
      <t xml:space="preserve">       </t>
    </r>
    <r>
      <rPr>
        <b/>
        <sz val="8"/>
        <rFont val="Arial"/>
        <family val="2"/>
      </rPr>
      <t>Specify currencies in accordance with ITB 19.1 of the BDS. Create additional columns for up to a maximum of three foreign currencies, if so required.</t>
    </r>
  </si>
  <si>
    <r>
      <t>2</t>
    </r>
    <r>
      <rPr>
        <b/>
        <sz val="7"/>
        <rFont val="Times New Roman"/>
        <family val="1"/>
      </rPr>
      <t xml:space="preserve">       </t>
    </r>
    <r>
      <rPr>
        <b/>
        <sz val="8"/>
        <rFont val="Arial"/>
        <family val="2"/>
      </rPr>
      <t>Bidders shall enter a code representing the country of origin of all imported plant and equipment.</t>
    </r>
  </si>
  <si>
    <r>
      <t>3</t>
    </r>
    <r>
      <rPr>
        <b/>
        <sz val="7"/>
        <rFont val="Times New Roman"/>
        <family val="1"/>
      </rPr>
      <t xml:space="preserve">       </t>
    </r>
    <r>
      <rPr>
        <b/>
        <sz val="8"/>
        <rFont val="Arial"/>
        <family val="2"/>
      </rPr>
      <t>Definition of route km: Route km is the transmission line distance between two terminal points in plan view.  Route km is exclusive sag and other electrical clearances, elevation differences etc. The Contractor shall incorporate all such extra costs in his unit rate.</t>
    </r>
  </si>
  <si>
    <r>
      <t>1</t>
    </r>
    <r>
      <rPr>
        <b/>
        <sz val="7"/>
        <rFont val="Times New Roman"/>
        <family val="1"/>
      </rPr>
      <t xml:space="preserve">       </t>
    </r>
    <r>
      <rPr>
        <b/>
        <sz val="8"/>
        <rFont val="Arial"/>
        <family val="2"/>
      </rPr>
      <t xml:space="preserve">Specify currencies in accordance with ITB 19.1 of the BDS. </t>
    </r>
  </si>
  <si>
    <r>
      <t>2</t>
    </r>
    <r>
      <rPr>
        <b/>
        <sz val="7"/>
        <rFont val="Times New Roman"/>
        <family val="1"/>
      </rPr>
      <t xml:space="preserve">       </t>
    </r>
    <r>
      <rPr>
        <b/>
        <sz val="8"/>
        <rFont val="Arial"/>
        <family val="2"/>
      </rPr>
      <t xml:space="preserve">Bidders shall enter a code representing the country of origin of all imported plant and equipment. </t>
    </r>
  </si>
  <si>
    <r>
      <t>3</t>
    </r>
    <r>
      <rPr>
        <b/>
        <sz val="7"/>
        <rFont val="Times New Roman"/>
        <family val="1"/>
      </rPr>
      <t xml:space="preserve">       </t>
    </r>
    <r>
      <rPr>
        <b/>
        <sz val="8"/>
        <rFont val="Arial"/>
        <family val="2"/>
      </rPr>
      <t>Definition of route km: Route km is the transmission line distance between two terminal points in plan view</t>
    </r>
    <r>
      <rPr>
        <b/>
        <sz val="9"/>
        <rFont val="Arial"/>
        <family val="2"/>
      </rPr>
      <t xml:space="preserve">. </t>
    </r>
    <r>
      <rPr>
        <b/>
        <sz val="8"/>
        <rFont val="Arial"/>
        <family val="2"/>
      </rPr>
      <t>Route km is exclusive sag and other electrical clearances, elevation differences etc. The Contractor shall incorporate all such extra costs in his unit rate.</t>
    </r>
  </si>
  <si>
    <r>
      <t>STI. STD and HIV/AIDS alleviation program</t>
    </r>
    <r>
      <rPr>
        <vertAlign val="superscript"/>
        <sz val="9"/>
        <rFont val="Arial"/>
        <family val="2"/>
      </rPr>
      <t>2</t>
    </r>
  </si>
  <si>
    <r>
      <t>Total Tax and VAT deductable at source(TDS &amp; VDS) under the schedule 4C(to be quoted in the currency similar as above)</t>
    </r>
    <r>
      <rPr>
        <vertAlign val="superscript"/>
        <sz val="9"/>
        <rFont val="Arial"/>
        <family val="2"/>
      </rPr>
      <t>4</t>
    </r>
  </si>
  <si>
    <t>A.</t>
  </si>
  <si>
    <t xml:space="preserve">A.  </t>
  </si>
  <si>
    <t xml:space="preserve">Schedule No. 1A Plant and Mandatory Spare Parts Supplied from Abroad </t>
  </si>
  <si>
    <t>LILO of Ghorashal-Kaliganj-Purbachal-Bashundhara  400kV double circuit Line at Kaliganj Substation</t>
  </si>
  <si>
    <t>Supply of 400kV double and four circuit towers, complete with all stubs, nuts, bolts, locking nuts, washers, phase conductors and earthwire, swivels/shackles, step bolts, tower notice and identification plates, ACDs, protective coating, earthing, etc.</t>
  </si>
  <si>
    <t>Tower type "4DT6"</t>
  </si>
  <si>
    <t>Tower type 4DT6+9 m</t>
  </si>
  <si>
    <t>Tower type "4D25"</t>
  </si>
  <si>
    <t>Auxiliary crossarm for tower type 4DT6</t>
  </si>
  <si>
    <t>Schedule No. 4A Installation and Other Services</t>
  </si>
  <si>
    <t>Schedule No. 3A Design Services</t>
  </si>
  <si>
    <t>Schedule No. 2A Plant and Mandatory Spare Parts Supplied from Within the Employer's Country</t>
  </si>
  <si>
    <t>Supply of 400 kV double and four circuit towers, complete with all stubs, nuts, bolts, locking nuts, washers, phase conductors and earthwire, swivels/shackles, step bolts, tower notice and identification plates, ACDs, protective coating, earthing, etc.</t>
  </si>
  <si>
    <t>Foreign Currency  [XXX]</t>
  </si>
  <si>
    <t>Tower type 4D25 +9 m</t>
  </si>
  <si>
    <t>Tower type 4D25 +4.5 m</t>
  </si>
  <si>
    <t>Tower type 4DT6+4.5 m</t>
  </si>
  <si>
    <t>"ACSR Finch" Phase Conductor (3 Phase, Double Circuit, Quad Bundle per phase on the line)</t>
  </si>
  <si>
    <t>ACSR Dorking Earthware</t>
  </si>
  <si>
    <t>Insulator strings, with associated suspension and tension clamps for quad ACSR Finch  Conductor</t>
  </si>
  <si>
    <t>a) Single tension string, upright low duty 210kN- disc only</t>
  </si>
  <si>
    <t>b) Single tension string, upright low duty 210kN- fittings only</t>
  </si>
  <si>
    <t>a) Single tension string, inverted low duty 210kN -discs only</t>
  </si>
  <si>
    <t>b) Single tension string, inverted low duty 210kN -fittings only</t>
  </si>
  <si>
    <t>a) Single jumper suspension I-string, having each string 1x210 kN-disc only</t>
  </si>
  <si>
    <t>b) Single jumper suspension I-string, having each string 1x210 kN-fittings only</t>
  </si>
  <si>
    <t>210kN jumper suspension set for "Quad ACSR FINCH" - Complete Assembly</t>
  </si>
  <si>
    <t>Midspan Joint for "Quad ACSR FINCH" conductor</t>
  </si>
  <si>
    <t>Repair sleeve for "Quad ACSR FINCH" conductor</t>
  </si>
  <si>
    <t>Spacer Damper for "Quad ACSR FINCH"</t>
  </si>
  <si>
    <t>Jumper Spacer for "Quad ACSR FINCH"</t>
  </si>
  <si>
    <t>210kN single suspension Insulators set (Heavy Suspension) for "Quad ACSR FINCH" - Complete Assembly</t>
  </si>
  <si>
    <t>Suspension set for ACSR Dorking Equivalent OPGW</t>
  </si>
  <si>
    <t>Tension set for ACSR Dorking  Equivalent OPGW</t>
  </si>
  <si>
    <t>Vibration damper for ACSR Dorking  Equivalent OPGW</t>
  </si>
  <si>
    <t>b) Single suspension string (Heavy Suspension),  210 kN  -fittings only</t>
  </si>
  <si>
    <t>OPGW and Earthware sets, complete with all accessories, incl. armour rods and earth bounds</t>
  </si>
  <si>
    <t>OPGW and earthware sets, complete with all accessories, incl. armour rods and earth bounds</t>
  </si>
  <si>
    <t>4DT6</t>
  </si>
  <si>
    <t>4D25</t>
  </si>
  <si>
    <t>7= 5 x 6</t>
  </si>
  <si>
    <t>Foreign Currency Portion
[XXX]</t>
  </si>
  <si>
    <t>2.2.1</t>
  </si>
  <si>
    <t>2.2.2</t>
  </si>
  <si>
    <t>Stringing of double circuit line, four conductors per phase and one earthware and one OPGW (length approx. Route km)</t>
  </si>
  <si>
    <t>5.1.3</t>
  </si>
  <si>
    <t>ACSR Dorking equivalent , 48 fibres OPGW, including joint box, Tension and semi-tension joints, suspension clamps, armour rods and dampers,Sagging and clipping, Installation of intermediate junction boxes and terminal junction boxes at substation gantries ,Earthing jumpers.</t>
  </si>
  <si>
    <t>Erection of OPGW and earthware connection from terminal tower to substation Gantry/Mast</t>
  </si>
  <si>
    <t xml:space="preserve">ACSR Dorking earthware,including Compressed dead-ends, compression junction sleeves suspension clamps, armour rods and dampers,Sagging and clipping, Earthing jumpers, warning sphere(if required). </t>
  </si>
  <si>
    <t>Conductor "ACSR Finch" Phase Conductor (3 Phase, Double Circuit, Quad Bundle per phase on the line)"
Installation of insulation strings, compressed dead-ends, compression junction sleeves, suspension clamps, Sagging and clipping, Installation of armour rods and Dampers, Pilot strings and jumpers and any other works required as per specification.</t>
  </si>
  <si>
    <t>Painting of towers including bottom part of tower in accordance with Section 21</t>
  </si>
  <si>
    <t>Lumpsum</t>
  </si>
  <si>
    <t>Survey Work and Compensation</t>
  </si>
  <si>
    <t>B.</t>
  </si>
  <si>
    <t xml:space="preserve">Schedule No. 1B Plant and Mandatory Spare Parts Supplied from Abroad </t>
  </si>
  <si>
    <t>LILO of Ghorashal-Kaliganj-Purbachal-Bashundhara  400kV double circuit Line at Purbachal Substation</t>
  </si>
  <si>
    <t>Tower type 2DT6 +9 m</t>
  </si>
  <si>
    <t>Auxiliary crossarm for tower type 2DT6</t>
  </si>
  <si>
    <t>Pile Foundation for any Soil Category</t>
  </si>
  <si>
    <t>Piled Foundation with 1.0m/2.0m raised chimney for any Soil Category</t>
  </si>
  <si>
    <t>Tower type 2DT6 +15 m</t>
  </si>
  <si>
    <t>"ACSR Mallard" Phase Conductor (3 Phase, Double Circuit, Twin Bundle per phase on the line)</t>
  </si>
  <si>
    <t xml:space="preserve">ACSR Dorking Earthware equivalent OPGW inclusive of joint boxes, fixing clamps, fusion splices and connections to the joint boxes. </t>
  </si>
  <si>
    <t>7X4.0 GS earthware</t>
  </si>
  <si>
    <t>2.1.6</t>
  </si>
  <si>
    <t>a) Double tension string, 2x400kN  -disc only</t>
  </si>
  <si>
    <t>b) Double tension string, 2x400kN  -fittings only</t>
  </si>
  <si>
    <t>a) Single suspension string (Heavy Suspension),  120 kN  -disc only</t>
  </si>
  <si>
    <t>b) Single suspension string (Heavy Suspension),  120 kN  -fittings only</t>
  </si>
  <si>
    <t>b) Double tension string, 2x4000kN  -fittings only</t>
  </si>
  <si>
    <t>Insulator strings, with associated suspension and tension clamps for quad ACSR Finch and ACSR Mallard Conductor</t>
  </si>
  <si>
    <t>400kN twin tension set for "Quad ACSR FINCH" - Complete Assembly</t>
  </si>
  <si>
    <t>210kN twin tension set for "Twin ACSR Mallard" - Complete Assembly</t>
  </si>
  <si>
    <t>Midspan Joint for "Twin ACSR Mallard" conductor</t>
  </si>
  <si>
    <t>Repair sleeve for "Twin ACSR Mallard" conductor</t>
  </si>
  <si>
    <t>Spacer Damper for "Twin ACSR Mallard"</t>
  </si>
  <si>
    <t>Jumper Spacer for "Twin ACSR Mallard"</t>
  </si>
  <si>
    <t>Suspension set for 7X4.0 GS earthware Equivalent OPGW</t>
  </si>
  <si>
    <t>Tension set for 7X4.0 GS earthware Equivalent OPGW</t>
  </si>
  <si>
    <t>Vibration damper for 7X4.0 GS earthware Equivalent OPGW</t>
  </si>
  <si>
    <t>Schedule No. 2B Plant and Mandatory Spare Parts Supplied from Within the Employer's Country</t>
  </si>
  <si>
    <t>Insulator strings, with associated suspension and tension clamps for twin ACSR Mallard  and ACSR Mallard Conductor</t>
  </si>
  <si>
    <t>2DT6</t>
  </si>
  <si>
    <t>Erection of 400kV double circuit  towers complete with all stubs, nuts, bolts, locking nuts, washers, phase conductor and earthwire swivels/shackles, step bolts, tower notice and identification plates, ACDs, ptotective coating, earthing etc.</t>
  </si>
  <si>
    <t>Erection of 400kV and 230kV double circuit t towers complete with all stubs, nuts, bolts, locking nuts, washers, phase conductor and earthwire swivels/shackles, step bolts, tower notice and identification plates, ACDs, ptotective coating, earthing etc.</t>
  </si>
  <si>
    <t>Crossarm Erection</t>
  </si>
  <si>
    <t>Tower type 4DT6+6 m</t>
  </si>
  <si>
    <t>Conductor "ACSR Mallard" Phase Conductor (3 Phase, Double Circuit, Twin Bundle per phase on the line)"
Installation of insulation strings, compressed dead-ends, compression junction sleeves, suspension clamps, Sagging and clipping, Installation of armour rods and Dampers, Pilot strings and jumpers and any other works required as per specification.</t>
  </si>
  <si>
    <t>7X4.0 GS equivalent , 48 fibres OPGW, including joint box, Tension and semi-tension joints, suspension clamps, armour rods and dampers,Sagging and clipping, Installation of intermediate junction boxes and terminal junction boxes at substation gantries ,Earthing jumpers.</t>
  </si>
  <si>
    <t>Stringing of double circuit line, four/two conductors per phase and one earthware and one OPGW (length approx. Route km)</t>
  </si>
  <si>
    <t>5.1.4</t>
  </si>
  <si>
    <t>5.1.5</t>
  </si>
  <si>
    <t>5.1.6</t>
  </si>
  <si>
    <t>7X4.0 GS earthware equivalent OPGW inclusive of joint boxes, fixing clamps, fusion splices and connections to the joint boxes.</t>
  </si>
  <si>
    <t xml:space="preserve">7X4.0 GS earthware equivalent OPGW inclusive of joint boxes, fixing clamps, fusion splices and connections to the joint boxes. </t>
  </si>
  <si>
    <t>C.</t>
  </si>
  <si>
    <t>Supply of 230 kV double and four circuit towers, complete with all stubs, nuts, bolts, locking nuts, washers, phase conductors and earthwire, swivels/shackles, step bolts, tower notice and identification plates, ACDs, protective coating, earthing, etc.</t>
  </si>
  <si>
    <t>Tower type 2DT6+15 m</t>
  </si>
  <si>
    <t>Tower type "2Q1"</t>
  </si>
  <si>
    <t>Tower type 2Q1 +15 m</t>
  </si>
  <si>
    <t>Tower type 2Q1 +21 m</t>
  </si>
  <si>
    <t>Tower type "2QT6"</t>
  </si>
  <si>
    <t>1.3.1</t>
  </si>
  <si>
    <t>Tower type 2QT6+ 6 m</t>
  </si>
  <si>
    <t>1.3.2</t>
  </si>
  <si>
    <t>Tower type 2QT6+ 9 m</t>
  </si>
  <si>
    <t>Auxiliary crossarm for tower type 2QT6</t>
  </si>
  <si>
    <t>7x4.00mm equivalent OPGW inclusive of joint boxes, fixing clamps, fusion splices and connections to the joint boxes. Two OPGW earthwire on the line.</t>
  </si>
  <si>
    <t>a) Single suspension string (Heavy Suspension),  210 kN  -fittings only</t>
  </si>
  <si>
    <t>a) Single jumper suspension I-string, having each string 1x120 kN-disc only</t>
  </si>
  <si>
    <t>b) Single jumper suspension I-string, having each string 1x120 kN-fittings only</t>
  </si>
  <si>
    <t>a) Single tension string, upright low duty 120kN- disc only</t>
  </si>
  <si>
    <t>b) Single tension string, upright low duty 120kN- fittings only</t>
  </si>
  <si>
    <t>a) Single tension string, inverted low duty 120kN -discs only</t>
  </si>
  <si>
    <t>b) Single tension string, inverted low duty 120kN -fittings only</t>
  </si>
  <si>
    <t>OPGW sets, complete with all accessories, incl. armour rods and earth bounds</t>
  </si>
  <si>
    <t>Suspension set for 7x4.00mm Equivalent OPGW</t>
  </si>
  <si>
    <t>Tension set for 7x4.00mm Equivalent OPGW</t>
  </si>
  <si>
    <t>Vibration damper for 7x4.00mm Equivalent OPGW</t>
  </si>
  <si>
    <t>Country of Origin Declaration Form</t>
    <phoneticPr fontId="3"/>
  </si>
  <si>
    <t xml:space="preserve">Item </t>
    <phoneticPr fontId="3"/>
  </si>
  <si>
    <t>Description</t>
    <phoneticPr fontId="3"/>
  </si>
  <si>
    <t>Code</t>
    <phoneticPr fontId="3"/>
  </si>
  <si>
    <t>Country</t>
    <phoneticPr fontId="3"/>
  </si>
  <si>
    <t>Schedule No. 2C Plant and Mandatory Spare Parts Supplied from Within the Employer's Country</t>
  </si>
  <si>
    <t>a) Double tension string, 2 x 210kN  -disc only</t>
  </si>
  <si>
    <t>b) Double tension string, 2 x 210kN  -fittings only</t>
  </si>
  <si>
    <t>b) Single jumper suspension I-string, having each string 1 x120 kN-fittings only</t>
  </si>
  <si>
    <t xml:space="preserve">Item </t>
    <phoneticPr fontId="3"/>
  </si>
  <si>
    <t>Description</t>
    <phoneticPr fontId="3"/>
  </si>
  <si>
    <t>Code</t>
    <phoneticPr fontId="3"/>
  </si>
  <si>
    <t>Country</t>
    <phoneticPr fontId="3"/>
  </si>
  <si>
    <t xml:space="preserve">C.  </t>
  </si>
  <si>
    <t>Schedule No. 4C Installation and Other Services</t>
  </si>
  <si>
    <t>2.7.1</t>
  </si>
  <si>
    <t>2.7.2</t>
  </si>
  <si>
    <t>Erection of 230kV double circuit &amp; four circuit towers complete with all stubs, nuts, bolts, locking nuts, washers, phase conductor and earthwire swivels/shackles, step bolts, tower notice and identification plates, ACDs, ptotective coating, earthing etc.</t>
  </si>
  <si>
    <t>3.3.1</t>
  </si>
  <si>
    <t>3.3.2</t>
  </si>
  <si>
    <t>Stringing of double/four circuit line, two conductors per phase and 2(two) OPGW (length approx. Route km)</t>
  </si>
  <si>
    <t>7x4.00mm equivalent , 48 fibres OPGW, including joint box, Tension and semi-tension joints, suspension clamps, armour rods and dampers,Sagging and clipping, Installation of intermediate junction boxes and terminal junction boxes at substation gantries ,Earthing jumpers. Two OPGW earthwire on the line.</t>
  </si>
  <si>
    <t>Erection of OPGW connection from terminal tower to substation Gantry/Mast</t>
  </si>
  <si>
    <t>Payment for Compensation(For resettlement of affcetd people, dwelling/commercial structures, trees, crops etc. on the Right of Way)</t>
  </si>
  <si>
    <t>Tower type 2DT6+6 m</t>
  </si>
  <si>
    <t>Tower type "2Q30"</t>
  </si>
  <si>
    <t>Tower type "2Q15"</t>
  </si>
  <si>
    <t>Tower type 2Q15+ 6 m</t>
  </si>
  <si>
    <t>Tower type 2Q30+ 6 m</t>
  </si>
  <si>
    <t>Tower type 2Q30+ 9 m</t>
  </si>
  <si>
    <t>Tower type 2Q15+ 9 m</t>
  </si>
  <si>
    <t>Tower type "2QT6H" with any Extension</t>
  </si>
  <si>
    <t>Tower type "2QL"</t>
  </si>
  <si>
    <t>1.4.1</t>
  </si>
  <si>
    <t>1.4.2</t>
  </si>
  <si>
    <t>1.5.1</t>
  </si>
  <si>
    <t>1.5.2</t>
  </si>
  <si>
    <t>1.6.1</t>
  </si>
  <si>
    <t>1.6.2</t>
  </si>
  <si>
    <t>"ACSR Mallard equivalent ACCC" Phase Conductor (3 Phase, Four Circuit, Twin Bundle per phase on the line)</t>
  </si>
  <si>
    <t>LILO of Tongi-Ghorashal  230kV double circuit Line at Kaliganj Substation</t>
  </si>
  <si>
    <t>LILO of Tongi-Ghorashal 230kV double circuit Line at Kaliganj Substation</t>
  </si>
  <si>
    <t>Schedule No. 3C Design Services</t>
  </si>
  <si>
    <t>Insulator strings, with associated suspension and tension clamps for twin ACSR Mallard equivalent ACCC Conductor</t>
  </si>
  <si>
    <t>Fittings for ACCC Conductor, Earthwire &amp; Insulator</t>
  </si>
  <si>
    <t>120kN single suspension Insulators set (Heavy Suspension) for "twin ACSR Mallard equivalent ACCC" - Complete Assembly</t>
  </si>
  <si>
    <t>120kN jumper suspension set for "Twin ACSR Mallard equivalent ACCC" - Complete Assembly</t>
  </si>
  <si>
    <t>210kN twin tension set for "Twin ACSR Mallard equivalent ACCC" - Complete Assembly</t>
  </si>
  <si>
    <t>Midspan Joint for "ACSR Mallard equivalent ACCC" conductor</t>
  </si>
  <si>
    <t>Repair sleeve for "ACSR Mallard equivalent ACCC" conductor</t>
  </si>
  <si>
    <t>Spacer Damper for Twin Bundle "ACSR Mallard equivalent ACCC"</t>
  </si>
  <si>
    <t>Jumper Spacer for Twin Bundle "ACSR Mallard equivalent ACCC"</t>
  </si>
  <si>
    <t>2QL</t>
  </si>
  <si>
    <t>2Q1</t>
  </si>
  <si>
    <t>2Q15</t>
  </si>
  <si>
    <t>2Q30</t>
  </si>
  <si>
    <t>2QT6</t>
  </si>
  <si>
    <t>Foreign Currency
[XXX]</t>
  </si>
  <si>
    <t>Line Design and Tower Design</t>
  </si>
  <si>
    <t>km</t>
  </si>
  <si>
    <t>Survey Work an Compensation</t>
  </si>
  <si>
    <t>3.4.1</t>
  </si>
  <si>
    <t>3.4.2</t>
  </si>
  <si>
    <t>3.5.1</t>
  </si>
  <si>
    <t>3.5.2</t>
  </si>
  <si>
    <t>3.6.1</t>
  </si>
  <si>
    <t>3.6.2</t>
  </si>
  <si>
    <t>Erection works for Fabricated and non fabricated steel</t>
  </si>
  <si>
    <t xml:space="preserve">Payment for Compensation (For resettlement of affcetd people, dwelling/commercial structures, trees, crops etc. on the Right of Way) </t>
  </si>
  <si>
    <r>
      <t>Total Tax and VAT deductable at source(TDS &amp; VDS) under the schedule 4B(to be quoted in the currency similar as above)</t>
    </r>
    <r>
      <rPr>
        <vertAlign val="superscript"/>
        <sz val="9"/>
        <rFont val="Arial"/>
        <family val="2"/>
      </rPr>
      <t>4</t>
    </r>
  </si>
  <si>
    <r>
      <t>Total Tax and VAT deductable at source(TDS &amp; VDS) under the schedule 4A(to be quoted in the currency similar as above)</t>
    </r>
    <r>
      <rPr>
        <vertAlign val="superscript"/>
        <sz val="9"/>
        <rFont val="Arial"/>
        <family val="2"/>
      </rPr>
      <t>4</t>
    </r>
  </si>
  <si>
    <t>Load Test of towers with all extensions to prove compliance with specification. Payment for successful test only.</t>
  </si>
  <si>
    <t>2.1.7</t>
  </si>
  <si>
    <t>Conductor "ACSR Mallard equivalent ACCC" Phase Conductor (3 Phase, Four Circuit, Twin Bundle per phase on the line)"
Installation of insulation strings, compressed dead-ends, compression junction sleeves, suspension clamps, Sagging and clipping, Installation of armour rods and Dampers, Pilot strings and jumpers and any other works required as per specification.</t>
  </si>
  <si>
    <t>Painting of towers including bottom part of towers in accordance with Section 21</t>
  </si>
  <si>
    <t>2.6.1</t>
  </si>
  <si>
    <t>2.6.2</t>
  </si>
  <si>
    <t>2.5.1</t>
  </si>
  <si>
    <t>2.5.2</t>
  </si>
  <si>
    <t>2.4.1</t>
  </si>
  <si>
    <t>2.4.2</t>
  </si>
  <si>
    <t>2.3.1</t>
  </si>
  <si>
    <t>2.3.2</t>
  </si>
  <si>
    <t>Schedule No. 5 Grand Summary</t>
  </si>
  <si>
    <t>A</t>
  </si>
  <si>
    <t>B</t>
  </si>
  <si>
    <t>C</t>
  </si>
  <si>
    <t xml:space="preserve">Schedule No. 2A Plant and Mandatory Spare Parts Supplied from Within the Employer's Country </t>
  </si>
  <si>
    <t xml:space="preserve">Schedule No. 3A Design Services </t>
  </si>
  <si>
    <t xml:space="preserve">Schedule No. 4A Installation and Other Services </t>
  </si>
  <si>
    <t xml:space="preserve">Schedule No. 2B Plant and Mandatory Spare Parts Supplied from Within the Employer's Country </t>
  </si>
  <si>
    <t xml:space="preserve">Schedule No. 3B Design Services </t>
  </si>
  <si>
    <t xml:space="preserve">Schedule No. 4B Installation and Other Services </t>
  </si>
  <si>
    <t>Costs and Expenses related to test witness3(Provisional Sum)</t>
  </si>
  <si>
    <t>Dismantling and by-passing of Ghorashal-Kaliganj-Purbachal-Bashundhara  400kV double circuit Line near Kaliganj Substation area.</t>
  </si>
  <si>
    <t>Dismantling and by-passing of Tongi-Ghorashal 230kV double circuit Line near Kaliganj Substation area.</t>
  </si>
  <si>
    <t>2QT6H</t>
  </si>
  <si>
    <t>Tower type "2QT6H +21m"</t>
  </si>
  <si>
    <t>Design of Tower type "2QT6H with all extension"</t>
  </si>
  <si>
    <t>Tower type "2QT6H"</t>
  </si>
  <si>
    <t>Design, Supply, Installation, Testing &amp; Commissioning of 400kV and 230kV Transmission Lines’ LILO at Kaliganj and Purbachal Substation on Turnkey Basis (Package-1)</t>
  </si>
  <si>
    <t>`</t>
  </si>
  <si>
    <t>Dismantling and by-pass of the 230kV part of the connection between Ghorashal-Kaliganj-Purbachal 400kV Transmission Line and Purbachal-Bashundhara 230kV Transmission Line near the Purbachal substation area.</t>
  </si>
  <si>
    <t>Dismantling and by-pass of the 400kV part of the connection between Ghorashal-Kaliganj-Purbachal 400kV Transmission Line and Purbachal-Bashundhara 230kV Transmission Line near the Purbachal substation area.</t>
  </si>
  <si>
    <t>Schedule No. 6. Recommended Spare Parts</t>
  </si>
  <si>
    <t xml:space="preserve">B.  </t>
  </si>
  <si>
    <t>LILO of Ghorashal-Kaliganj-Purbachal 400kV double circuit Line at Kaliganj Substation</t>
  </si>
  <si>
    <t>Schedule No. 4B Installation and Other Services</t>
  </si>
  <si>
    <t>Connection of Ghorashal-Kaliganj-Purbachal 400kV double circuit Line and Purbachal-Bashundhara 230kV double circuit Line at Purbachal Substation</t>
  </si>
  <si>
    <t>Schedule No. 3B Design Services</t>
  </si>
  <si>
    <t xml:space="preserve">Design, Supply, Installation, Testing &amp; Commissioning of 400kV and 230kV Transmission Lines’ LILO at Kaliganj and Purbachal Substation on Turnkey Basis (Package-1)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</si>
</sst>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44" formatCode="_(&quot;$&quot;* #,##0.00_);_(&quot;$&quot;* \(#,##0.00\);_(&quot;$&quot;* &quot;-&quot;??_);_(@_)"/>
    <numFmt numFmtId="43" formatCode="_(* #,##0.00_);_(* \(#,##0.00\);_(* &quot;-&quot;??_);_(@_)"/>
    <numFmt numFmtId="164" formatCode="0.000"/>
    <numFmt numFmtId="165" formatCode="[$-409]mmmm\ d\,\ yyyy;@"/>
    <numFmt numFmtId="166" formatCode="[$BDT]\ #,##0.00"/>
  </numFmts>
  <fonts count="36"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6"/>
      <color theme="1"/>
      <name val="Arial"/>
      <family val="2"/>
    </font>
    <font>
      <sz val="9"/>
      <color theme="1"/>
      <name val="Arial"/>
      <family val="2"/>
    </font>
    <font>
      <b/>
      <sz val="12"/>
      <color theme="1"/>
      <name val="Arial"/>
      <family val="2"/>
    </font>
    <font>
      <sz val="11"/>
      <color theme="1"/>
      <name val="Calibri"/>
      <family val="2"/>
      <scheme val="minor"/>
    </font>
    <font>
      <vertAlign val="superscript"/>
      <sz val="9"/>
      <color theme="1"/>
      <name val="Arial"/>
      <family val="2"/>
    </font>
    <font>
      <b/>
      <vertAlign val="superscript"/>
      <sz val="9"/>
      <color theme="1"/>
      <name val="Arial"/>
      <family val="2"/>
    </font>
    <font>
      <sz val="9"/>
      <name val="Arial Narrow"/>
      <family val="2"/>
    </font>
    <font>
      <b/>
      <sz val="9"/>
      <name val="Arial"/>
      <family val="2"/>
    </font>
    <font>
      <sz val="8"/>
      <name val="Arial"/>
      <family val="2"/>
    </font>
    <font>
      <b/>
      <sz val="8"/>
      <name val="Arial"/>
      <family val="2"/>
    </font>
    <font>
      <sz val="8"/>
      <color theme="1"/>
      <name val="Calibri"/>
      <family val="2"/>
      <scheme val="minor"/>
    </font>
    <font>
      <sz val="9"/>
      <name val="Arial"/>
      <family val="2"/>
    </font>
    <font>
      <sz val="6.5"/>
      <name val="Arial"/>
      <family val="2"/>
    </font>
    <font>
      <b/>
      <sz val="11"/>
      <color theme="1"/>
      <name val="Calibri"/>
      <family val="2"/>
      <scheme val="minor"/>
    </font>
    <font>
      <b/>
      <sz val="12"/>
      <color theme="1"/>
      <name val="Calibri"/>
      <family val="2"/>
      <scheme val="minor"/>
    </font>
    <font>
      <vertAlign val="superscript"/>
      <sz val="9"/>
      <name val="Arial"/>
      <family val="2"/>
    </font>
    <font>
      <sz val="11"/>
      <name val="Arial"/>
      <family val="2"/>
    </font>
    <font>
      <sz val="8"/>
      <name val="Calibri"/>
      <family val="2"/>
      <scheme val="minor"/>
    </font>
    <font>
      <b/>
      <sz val="8"/>
      <color theme="1"/>
      <name val="Arial"/>
      <family val="2"/>
    </font>
    <font>
      <b/>
      <sz val="9"/>
      <name val="Arial Narrow"/>
      <family val="2"/>
    </font>
    <font>
      <b/>
      <sz val="12"/>
      <name val="Calibri"/>
      <family val="2"/>
      <scheme val="minor"/>
    </font>
    <font>
      <sz val="12"/>
      <name val="Calibri"/>
      <family val="2"/>
      <scheme val="minor"/>
    </font>
    <font>
      <sz val="11"/>
      <name val="Calibri"/>
      <family val="2"/>
      <scheme val="minor"/>
    </font>
    <font>
      <b/>
      <sz val="11"/>
      <name val="Calibri"/>
      <family val="2"/>
      <scheme val="minor"/>
    </font>
    <font>
      <b/>
      <vertAlign val="superscript"/>
      <sz val="9"/>
      <name val="Arial"/>
      <family val="2"/>
    </font>
    <font>
      <sz val="6"/>
      <name val="Arial"/>
      <family val="2"/>
    </font>
    <font>
      <b/>
      <sz val="10"/>
      <name val="Arial"/>
      <family val="2"/>
    </font>
    <font>
      <sz val="9"/>
      <name val="Nirmala UI"/>
      <family val="2"/>
    </font>
    <font>
      <b/>
      <sz val="7"/>
      <name val="Times New Roman"/>
      <family val="1"/>
    </font>
    <font>
      <sz val="11"/>
      <name val="Calibri"/>
      <family val="2"/>
    </font>
    <font>
      <b/>
      <sz val="11"/>
      <name val="Calibri"/>
      <family val="2"/>
    </font>
    <font>
      <b/>
      <sz val="11.5"/>
      <name val="Calibri"/>
      <family val="2"/>
      <scheme val="minor"/>
    </font>
  </fonts>
  <fills count="10">
    <fill>
      <patternFill patternType="none"/>
    </fill>
    <fill>
      <patternFill patternType="gray125"/>
    </fill>
    <fill>
      <patternFill patternType="solid">
        <fgColor rgb="FFC5D9F0"/>
        <bgColor indexed="64"/>
      </patternFill>
    </fill>
    <fill>
      <patternFill patternType="solid">
        <fgColor theme="3"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rgb="FFFBD4B4"/>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3">
    <xf numFmtId="0" fontId="0" fillId="0" borderId="0"/>
    <xf numFmtId="43" fontId="7" fillId="0" borderId="0" applyFont="0" applyFill="0" applyBorder="0" applyAlignment="0" applyProtection="0"/>
    <xf numFmtId="44" fontId="7" fillId="0" borderId="0" applyFont="0" applyFill="0" applyBorder="0" applyAlignment="0" applyProtection="0"/>
  </cellStyleXfs>
  <cellXfs count="338">
    <xf numFmtId="0" fontId="0" fillId="0" borderId="0" xfId="0"/>
    <xf numFmtId="0" fontId="0" fillId="0" borderId="1" xfId="0" applyBorder="1"/>
    <xf numFmtId="0" fontId="0" fillId="0" borderId="0" xfId="0" applyAlignment="1">
      <alignment horizontal="center" vertical="center"/>
    </xf>
    <xf numFmtId="0" fontId="12" fillId="0" borderId="0" xfId="0" applyFont="1" applyFill="1" applyAlignment="1">
      <alignment vertical="center"/>
    </xf>
    <xf numFmtId="0" fontId="5" fillId="0" borderId="1" xfId="0" applyFont="1" applyBorder="1" applyAlignment="1">
      <alignment vertical="center" wrapText="1"/>
    </xf>
    <xf numFmtId="0" fontId="15" fillId="0" borderId="1" xfId="0" applyFont="1" applyFill="1" applyBorder="1" applyAlignment="1">
      <alignment horizontal="justify" vertical="center" wrapText="1"/>
    </xf>
    <xf numFmtId="0" fontId="16" fillId="0" borderId="0" xfId="0" applyFont="1" applyFill="1" applyAlignment="1">
      <alignment vertical="center"/>
    </xf>
    <xf numFmtId="0" fontId="12" fillId="0" borderId="1" xfId="0" applyFont="1" applyFill="1" applyBorder="1" applyAlignment="1">
      <alignment vertical="center"/>
    </xf>
    <xf numFmtId="0" fontId="12" fillId="0" borderId="1" xfId="0" applyFont="1" applyFill="1" applyBorder="1" applyAlignment="1">
      <alignment horizontal="center" vertical="center"/>
    </xf>
    <xf numFmtId="43" fontId="12" fillId="0" borderId="0" xfId="1" applyNumberFormat="1" applyFont="1" applyFill="1" applyAlignment="1">
      <alignment vertical="center"/>
    </xf>
    <xf numFmtId="0" fontId="13" fillId="0" borderId="0" xfId="0" applyFont="1" applyFill="1" applyAlignment="1">
      <alignment vertical="center"/>
    </xf>
    <xf numFmtId="0" fontId="11" fillId="0" borderId="1" xfId="0" applyFont="1" applyBorder="1" applyAlignment="1">
      <alignment horizontal="left" vertical="top" wrapText="1"/>
    </xf>
    <xf numFmtId="0" fontId="0" fillId="0" borderId="0" xfId="0" applyFill="1"/>
    <xf numFmtId="0" fontId="11"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12" fillId="5" borderId="0" xfId="0" applyFont="1" applyFill="1" applyAlignment="1">
      <alignment vertical="center"/>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2" fillId="6" borderId="1" xfId="0" applyFont="1" applyFill="1" applyBorder="1" applyAlignment="1">
      <alignment vertical="center"/>
    </xf>
    <xf numFmtId="0" fontId="3"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0" fillId="0" borderId="0" xfId="0" applyAlignment="1">
      <alignment horizontal="center"/>
    </xf>
    <xf numFmtId="0" fontId="11"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7" xfId="0" applyFont="1" applyBorder="1" applyAlignment="1">
      <alignment horizontal="center"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1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vertical="center"/>
    </xf>
    <xf numFmtId="0" fontId="10" fillId="0" borderId="17" xfId="0" applyFont="1" applyBorder="1" applyAlignment="1">
      <alignment horizontal="center" vertical="center"/>
    </xf>
    <xf numFmtId="0" fontId="10" fillId="0" borderId="17" xfId="0" applyFont="1" applyBorder="1" applyAlignment="1">
      <alignment vertical="center"/>
    </xf>
    <xf numFmtId="0" fontId="10" fillId="0" borderId="18" xfId="0" applyFont="1" applyBorder="1" applyAlignment="1">
      <alignment vertical="center"/>
    </xf>
    <xf numFmtId="0" fontId="18" fillId="0" borderId="0" xfId="0" applyFont="1" applyBorder="1" applyAlignment="1">
      <alignment vertical="center" wrapText="1"/>
    </xf>
    <xf numFmtId="0" fontId="3" fillId="2" borderId="1" xfId="0" applyFont="1" applyFill="1" applyBorder="1" applyAlignment="1">
      <alignment horizontal="left" vertical="center" wrapText="1"/>
    </xf>
    <xf numFmtId="0" fontId="5" fillId="4" borderId="1" xfId="0" applyFont="1" applyFill="1" applyBorder="1" applyAlignment="1">
      <alignment vertical="center" wrapText="1"/>
    </xf>
    <xf numFmtId="0" fontId="0" fillId="8" borderId="0" xfId="0" applyFill="1"/>
    <xf numFmtId="0" fontId="0" fillId="0" borderId="0" xfId="0" applyAlignment="1">
      <alignment vertical="top"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0" fontId="11" fillId="0" borderId="1" xfId="0" applyFont="1" applyBorder="1" applyAlignment="1">
      <alignment vertical="center" wrapText="1"/>
    </xf>
    <xf numFmtId="0" fontId="15" fillId="4" borderId="1" xfId="0" applyFont="1" applyFill="1" applyBorder="1" applyAlignment="1">
      <alignment horizontal="left" vertical="center" wrapText="1"/>
    </xf>
    <xf numFmtId="0" fontId="20" fillId="4" borderId="1" xfId="0" applyFont="1" applyFill="1" applyBorder="1" applyAlignment="1">
      <alignment horizontal="center" vertical="center" wrapText="1"/>
    </xf>
    <xf numFmtId="0" fontId="18" fillId="0" borderId="0" xfId="0" applyFont="1" applyBorder="1" applyAlignment="1">
      <alignment vertical="center"/>
    </xf>
    <xf numFmtId="2" fontId="15"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1" fillId="0" borderId="1" xfId="0" applyFont="1" applyBorder="1" applyAlignment="1">
      <alignment vertical="center" wrapText="1"/>
    </xf>
    <xf numFmtId="0" fontId="5" fillId="0" borderId="0" xfId="0" applyFont="1" applyAlignment="1">
      <alignment horizontal="center"/>
    </xf>
    <xf numFmtId="0" fontId="17" fillId="0" borderId="0" xfId="0" applyFont="1"/>
    <xf numFmtId="0" fontId="12" fillId="0" borderId="0" xfId="0" applyFont="1" applyAlignment="1">
      <alignment vertical="center"/>
    </xf>
    <xf numFmtId="0" fontId="3" fillId="0" borderId="0" xfId="0" applyFont="1" applyAlignment="1">
      <alignment horizontal="right" vertical="center"/>
    </xf>
    <xf numFmtId="0" fontId="11" fillId="0" borderId="0" xfId="0" applyFont="1" applyAlignment="1">
      <alignment horizontal="left" vertical="center"/>
    </xf>
    <xf numFmtId="165" fontId="11" fillId="0" borderId="0" xfId="0" applyNumberFormat="1" applyFont="1" applyAlignment="1">
      <alignment horizontal="left" vertical="center"/>
    </xf>
    <xf numFmtId="0" fontId="13" fillId="0" borderId="0" xfId="0" applyFont="1" applyAlignment="1">
      <alignment vertical="center"/>
    </xf>
    <xf numFmtId="0" fontId="3" fillId="0" borderId="0" xfId="0" applyFont="1" applyAlignment="1">
      <alignment horizontal="center"/>
    </xf>
    <xf numFmtId="0" fontId="23" fillId="0" borderId="1" xfId="0" applyFont="1" applyBorder="1" applyAlignment="1">
      <alignment horizontal="center" vertical="center"/>
    </xf>
    <xf numFmtId="0" fontId="11" fillId="0" borderId="19" xfId="0" applyFont="1" applyBorder="1" applyAlignment="1">
      <alignment horizontal="center" vertical="center"/>
    </xf>
    <xf numFmtId="0" fontId="15" fillId="0" borderId="1" xfId="0" applyFont="1" applyBorder="1" applyAlignment="1">
      <alignment horizontal="center" vertical="center"/>
    </xf>
    <xf numFmtId="44" fontId="2" fillId="7" borderId="1" xfId="2" applyFont="1" applyFill="1" applyBorder="1" applyAlignment="1">
      <alignment vertical="center" wrapText="1"/>
    </xf>
    <xf numFmtId="166" fontId="2" fillId="3" borderId="1" xfId="0" applyNumberFormat="1" applyFont="1" applyFill="1" applyBorder="1" applyAlignment="1">
      <alignment horizontal="center" vertical="center" wrapText="1"/>
    </xf>
    <xf numFmtId="44" fontId="2" fillId="3" borderId="1" xfId="2" applyFont="1" applyFill="1" applyBorder="1" applyAlignment="1">
      <alignment horizontal="center" vertical="center" wrapText="1"/>
    </xf>
    <xf numFmtId="0" fontId="1" fillId="0" borderId="1" xfId="0" applyFont="1" applyBorder="1" applyAlignment="1">
      <alignment horizontal="right" vertical="center" wrapText="1"/>
    </xf>
    <xf numFmtId="0" fontId="0" fillId="3" borderId="1" xfId="0" applyFill="1" applyBorder="1"/>
    <xf numFmtId="0" fontId="2" fillId="3" borderId="1" xfId="0" applyFont="1" applyFill="1" applyBorder="1" applyAlignment="1">
      <alignment horizontal="center" vertical="center" wrapText="1"/>
    </xf>
    <xf numFmtId="43" fontId="5" fillId="0" borderId="1" xfId="0" applyNumberFormat="1" applyFont="1" applyBorder="1" applyAlignment="1">
      <alignment horizontal="center" vertical="center" wrapText="1"/>
    </xf>
    <xf numFmtId="0" fontId="15" fillId="4" borderId="1" xfId="0" applyFont="1" applyFill="1" applyBorder="1" applyAlignment="1">
      <alignment vertical="center" wrapText="1"/>
    </xf>
    <xf numFmtId="8" fontId="15" fillId="4" borderId="1" xfId="1" applyNumberFormat="1" applyFont="1" applyFill="1" applyBorder="1" applyAlignment="1">
      <alignment horizontal="center" vertical="center" wrapText="1"/>
    </xf>
    <xf numFmtId="43" fontId="15" fillId="4" borderId="1" xfId="1" applyFont="1" applyFill="1" applyBorder="1" applyAlignment="1">
      <alignment vertical="center" wrapText="1"/>
    </xf>
    <xf numFmtId="44" fontId="15" fillId="4" borderId="1" xfId="2"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Border="1" applyAlignment="1">
      <alignment vertical="center" wrapText="1"/>
    </xf>
    <xf numFmtId="0" fontId="17" fillId="0" borderId="0" xfId="0" applyFont="1" applyAlignment="1">
      <alignment horizontal="left" vertical="center"/>
    </xf>
    <xf numFmtId="0" fontId="22" fillId="2" borderId="1" xfId="0" applyFont="1" applyFill="1" applyBorder="1" applyAlignment="1">
      <alignment horizontal="center" vertical="center" wrapText="1"/>
    </xf>
    <xf numFmtId="0" fontId="14" fillId="0" borderId="0" xfId="0" applyFont="1"/>
    <xf numFmtId="0" fontId="18" fillId="0" borderId="25" xfId="0" applyFont="1" applyBorder="1" applyAlignment="1">
      <alignment horizontal="right" vertical="center" wrapText="1"/>
    </xf>
    <xf numFmtId="0" fontId="18" fillId="0" borderId="23" xfId="0" applyFont="1" applyBorder="1" applyAlignment="1">
      <alignment vertical="center" wrapText="1"/>
    </xf>
    <xf numFmtId="0" fontId="17" fillId="0" borderId="0" xfId="0" applyFont="1" applyAlignment="1">
      <alignment vertical="center"/>
    </xf>
    <xf numFmtId="0" fontId="23" fillId="0" borderId="19" xfId="0" applyFont="1" applyBorder="1" applyAlignment="1">
      <alignment horizontal="center" vertical="center"/>
    </xf>
    <xf numFmtId="0" fontId="10" fillId="0" borderId="1" xfId="0" applyFont="1" applyBorder="1" applyAlignment="1">
      <alignment horizontal="center" vertical="center"/>
    </xf>
    <xf numFmtId="0" fontId="15" fillId="0" borderId="1" xfId="0" applyFont="1" applyFill="1" applyBorder="1" applyAlignment="1">
      <alignment horizontal="center" vertical="center" wrapText="1"/>
    </xf>
    <xf numFmtId="0" fontId="26" fillId="0" borderId="0" xfId="0" applyFont="1" applyFill="1"/>
    <xf numFmtId="0" fontId="11" fillId="3"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44" fontId="30" fillId="7" borderId="1" xfId="2" applyFont="1" applyFill="1" applyBorder="1" applyAlignment="1">
      <alignment vertical="center" wrapText="1"/>
    </xf>
    <xf numFmtId="166" fontId="30" fillId="3" borderId="1" xfId="0" applyNumberFormat="1" applyFont="1" applyFill="1" applyBorder="1" applyAlignment="1">
      <alignment horizontal="center" vertical="center" wrapText="1"/>
    </xf>
    <xf numFmtId="0" fontId="26" fillId="0" borderId="0" xfId="0" applyFont="1"/>
    <xf numFmtId="0" fontId="26" fillId="0" borderId="0" xfId="0" applyFont="1" applyAlignment="1">
      <alignment horizontal="center"/>
    </xf>
    <xf numFmtId="0" fontId="15" fillId="0" borderId="0" xfId="0" applyFont="1" applyAlignment="1">
      <alignment horizontal="center"/>
    </xf>
    <xf numFmtId="0" fontId="27" fillId="0" borderId="0" xfId="0" applyFont="1"/>
    <xf numFmtId="0" fontId="11" fillId="0" borderId="0" xfId="0" applyFont="1" applyAlignment="1">
      <alignment horizontal="center"/>
    </xf>
    <xf numFmtId="0" fontId="25" fillId="0" borderId="0" xfId="0" applyFont="1" applyAlignment="1">
      <alignment horizontal="center" vertical="center"/>
    </xf>
    <xf numFmtId="0" fontId="24" fillId="0" borderId="0" xfId="0" applyFont="1" applyBorder="1" applyAlignment="1">
      <alignment horizontal="right" vertical="center"/>
    </xf>
    <xf numFmtId="0" fontId="24" fillId="0" borderId="0" xfId="0" applyFont="1" applyBorder="1" applyAlignment="1">
      <alignment vertical="center"/>
    </xf>
    <xf numFmtId="0" fontId="25" fillId="0" borderId="0" xfId="0" applyFont="1" applyBorder="1" applyAlignment="1">
      <alignment horizontal="center" vertical="center"/>
    </xf>
    <xf numFmtId="0" fontId="11" fillId="4" borderId="0"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21" fillId="0" borderId="0" xfId="0" applyFont="1"/>
    <xf numFmtId="0" fontId="30" fillId="4" borderId="0" xfId="0" applyFont="1" applyFill="1" applyBorder="1" applyAlignment="1">
      <alignment vertical="top" wrapText="1"/>
    </xf>
    <xf numFmtId="0" fontId="11" fillId="2" borderId="1" xfId="0" applyFont="1" applyFill="1" applyBorder="1" applyAlignment="1">
      <alignment vertical="top" wrapText="1"/>
    </xf>
    <xf numFmtId="0" fontId="11" fillId="4" borderId="0" xfId="0" applyFont="1" applyFill="1" applyBorder="1" applyAlignment="1">
      <alignment horizontal="left" vertical="top" wrapText="1"/>
    </xf>
    <xf numFmtId="1" fontId="11"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2" fontId="15" fillId="0" borderId="1" xfId="0" applyNumberFormat="1" applyFont="1" applyBorder="1" applyAlignment="1">
      <alignment horizontal="right" vertical="center" wrapText="1"/>
    </xf>
    <xf numFmtId="1" fontId="20" fillId="0" borderId="0" xfId="0" applyNumberFormat="1" applyFont="1" applyBorder="1" applyAlignment="1">
      <alignment vertical="center" wrapText="1"/>
    </xf>
    <xf numFmtId="1" fontId="20" fillId="0" borderId="0" xfId="0" applyNumberFormat="1" applyFont="1" applyBorder="1" applyAlignment="1">
      <alignment horizontal="right" vertical="center" wrapText="1"/>
    </xf>
    <xf numFmtId="1" fontId="15" fillId="0" borderId="1" xfId="0" applyNumberFormat="1" applyFont="1" applyBorder="1" applyAlignment="1">
      <alignment horizontal="center" vertical="center" wrapText="1"/>
    </xf>
    <xf numFmtId="0" fontId="20" fillId="0" borderId="0" xfId="0" applyFont="1" applyBorder="1" applyAlignment="1">
      <alignment vertical="center" wrapText="1"/>
    </xf>
    <xf numFmtId="0" fontId="11" fillId="0" borderId="0" xfId="0" applyFont="1" applyBorder="1" applyAlignment="1">
      <alignment horizontal="right" vertical="center" wrapText="1"/>
    </xf>
    <xf numFmtId="0" fontId="20" fillId="0" borderId="1" xfId="0" applyFont="1" applyBorder="1" applyAlignment="1">
      <alignment vertical="center" wrapText="1"/>
    </xf>
    <xf numFmtId="0" fontId="26" fillId="0" borderId="1" xfId="0" applyFont="1" applyBorder="1"/>
    <xf numFmtId="0" fontId="11" fillId="4" borderId="1" xfId="0" applyFont="1" applyFill="1" applyBorder="1" applyAlignment="1">
      <alignment horizontal="center" vertical="center" wrapText="1"/>
    </xf>
    <xf numFmtId="0" fontId="11" fillId="4" borderId="1" xfId="0" applyFont="1" applyFill="1" applyBorder="1" applyAlignment="1">
      <alignment vertical="center" wrapText="1"/>
    </xf>
    <xf numFmtId="2" fontId="11" fillId="4" borderId="1" xfId="0" applyNumberFormat="1" applyFont="1" applyFill="1" applyBorder="1" applyAlignment="1">
      <alignment horizontal="right" vertical="center" wrapText="1"/>
    </xf>
    <xf numFmtId="0" fontId="11" fillId="4" borderId="0" xfId="0" applyFont="1" applyFill="1" applyBorder="1" applyAlignment="1">
      <alignment vertical="center" wrapText="1"/>
    </xf>
    <xf numFmtId="0" fontId="11" fillId="4" borderId="1" xfId="0" applyFont="1" applyFill="1" applyBorder="1" applyAlignment="1">
      <alignment horizontal="left" vertical="center" wrapText="1"/>
    </xf>
    <xf numFmtId="3" fontId="15" fillId="4" borderId="1" xfId="0" applyNumberFormat="1" applyFont="1" applyFill="1" applyBorder="1" applyAlignment="1">
      <alignment horizontal="center" vertical="center" wrapText="1"/>
    </xf>
    <xf numFmtId="2" fontId="15" fillId="4" borderId="1" xfId="0" applyNumberFormat="1" applyFont="1" applyFill="1" applyBorder="1" applyAlignment="1">
      <alignment horizontal="right" vertical="center" wrapText="1"/>
    </xf>
    <xf numFmtId="0" fontId="11" fillId="7" borderId="1" xfId="0" applyFont="1" applyFill="1" applyBorder="1" applyAlignment="1">
      <alignment horizontal="center" vertical="center" wrapText="1"/>
    </xf>
    <xf numFmtId="0" fontId="11" fillId="2" borderId="1" xfId="0" applyFont="1" applyFill="1" applyBorder="1" applyAlignment="1">
      <alignment vertical="center" wrapText="1"/>
    </xf>
    <xf numFmtId="0" fontId="26" fillId="0" borderId="1" xfId="0" applyFont="1" applyBorder="1" applyAlignment="1">
      <alignment horizontal="center"/>
    </xf>
    <xf numFmtId="0" fontId="27" fillId="0" borderId="1" xfId="0" applyFont="1" applyBorder="1" applyAlignment="1">
      <alignment horizontal="center"/>
    </xf>
    <xf numFmtId="0" fontId="11" fillId="0" borderId="1" xfId="0" applyFont="1" applyBorder="1" applyAlignment="1">
      <alignment horizontal="left" vertical="center" wrapText="1"/>
    </xf>
    <xf numFmtId="0" fontId="26" fillId="0" borderId="1" xfId="0" applyFont="1" applyBorder="1" applyAlignment="1">
      <alignment horizontal="center" vertical="center"/>
    </xf>
    <xf numFmtId="0" fontId="20" fillId="4" borderId="0" xfId="0" applyFont="1" applyFill="1" applyBorder="1" applyAlignment="1">
      <alignment vertical="center" wrapText="1"/>
    </xf>
    <xf numFmtId="0" fontId="13" fillId="0" borderId="0" xfId="0" applyFont="1" applyAlignment="1">
      <alignment horizontal="left" vertical="center"/>
    </xf>
    <xf numFmtId="0" fontId="12" fillId="0" borderId="0" xfId="0" applyFont="1" applyAlignment="1"/>
    <xf numFmtId="1" fontId="26" fillId="0" borderId="0" xfId="0" applyNumberFormat="1" applyFont="1" applyAlignment="1">
      <alignment horizontal="center"/>
    </xf>
    <xf numFmtId="0" fontId="20" fillId="2" borderId="1" xfId="0" applyFont="1" applyFill="1" applyBorder="1" applyAlignment="1">
      <alignment vertical="center" wrapText="1"/>
    </xf>
    <xf numFmtId="0" fontId="24" fillId="0" borderId="1" xfId="0" applyFont="1" applyBorder="1" applyAlignment="1">
      <alignment horizontal="right" vertical="center"/>
    </xf>
    <xf numFmtId="0" fontId="24" fillId="0" borderId="19" xfId="0"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11" fillId="4" borderId="3" xfId="0" applyFont="1" applyFill="1" applyBorder="1" applyAlignment="1">
      <alignment horizontal="left" vertical="center" wrapText="1"/>
    </xf>
    <xf numFmtId="0" fontId="20" fillId="4" borderId="1" xfId="0" applyFont="1" applyFill="1" applyBorder="1" applyAlignment="1">
      <alignment vertical="center" wrapText="1"/>
    </xf>
    <xf numFmtId="0" fontId="13" fillId="4" borderId="0" xfId="0" applyFont="1" applyFill="1" applyAlignment="1">
      <alignment vertical="center"/>
    </xf>
    <xf numFmtId="0" fontId="10" fillId="0" borderId="6" xfId="0" applyFont="1" applyBorder="1" applyAlignment="1">
      <alignment vertical="center"/>
    </xf>
    <xf numFmtId="0" fontId="10" fillId="0" borderId="11" xfId="0" applyFont="1" applyBorder="1" applyAlignment="1">
      <alignment vertical="center"/>
    </xf>
    <xf numFmtId="0" fontId="10" fillId="0" borderId="16" xfId="0" applyFont="1" applyBorder="1" applyAlignment="1">
      <alignment vertical="center"/>
    </xf>
    <xf numFmtId="0" fontId="33" fillId="0" borderId="1" xfId="0" applyFont="1" applyFill="1" applyBorder="1" applyAlignment="1">
      <alignment vertical="top" wrapText="1"/>
    </xf>
    <xf numFmtId="0" fontId="33" fillId="0" borderId="1" xfId="0" applyFont="1" applyFill="1" applyBorder="1" applyAlignment="1">
      <alignment horizontal="center" vertical="top"/>
    </xf>
    <xf numFmtId="0" fontId="26" fillId="0" borderId="1" xfId="0" applyFont="1" applyBorder="1" applyAlignment="1">
      <alignment vertical="top" wrapText="1"/>
    </xf>
    <xf numFmtId="0" fontId="24" fillId="0" borderId="0" xfId="0" applyFont="1" applyAlignment="1">
      <alignment vertical="center"/>
    </xf>
    <xf numFmtId="0" fontId="26" fillId="0" borderId="0" xfId="0" applyFont="1" applyBorder="1"/>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0" fontId="33" fillId="4" borderId="1" xfId="0" applyFont="1" applyFill="1" applyBorder="1" applyAlignment="1">
      <alignment vertical="top" wrapText="1"/>
    </xf>
    <xf numFmtId="0" fontId="27" fillId="4" borderId="1" xfId="0" applyFont="1" applyFill="1" applyBorder="1" applyAlignment="1">
      <alignment vertical="top" wrapText="1"/>
    </xf>
    <xf numFmtId="2" fontId="15" fillId="4" borderId="1" xfId="0" applyNumberFormat="1" applyFont="1" applyFill="1" applyBorder="1" applyAlignment="1">
      <alignment horizontal="center" vertical="center" wrapText="1"/>
    </xf>
    <xf numFmtId="1" fontId="26" fillId="0" borderId="0" xfId="0" applyNumberFormat="1" applyFont="1"/>
    <xf numFmtId="0" fontId="26" fillId="4" borderId="1" xfId="0" applyFont="1" applyFill="1" applyBorder="1" applyAlignment="1">
      <alignment horizontal="center"/>
    </xf>
    <xf numFmtId="2" fontId="11" fillId="2" borderId="1" xfId="0" applyNumberFormat="1" applyFont="1" applyFill="1" applyBorder="1" applyAlignment="1">
      <alignment vertical="center" wrapText="1"/>
    </xf>
    <xf numFmtId="166" fontId="11" fillId="3" borderId="1" xfId="0" applyNumberFormat="1" applyFont="1" applyFill="1" applyBorder="1" applyAlignment="1">
      <alignment horizontal="center" vertical="center" wrapText="1"/>
    </xf>
    <xf numFmtId="44" fontId="11" fillId="7" borderId="1" xfId="2" applyFont="1" applyFill="1" applyBorder="1" applyAlignment="1">
      <alignment vertical="center" wrapText="1"/>
    </xf>
    <xf numFmtId="0" fontId="26" fillId="4" borderId="0" xfId="0" applyFont="1" applyFill="1"/>
    <xf numFmtId="0" fontId="27" fillId="0" borderId="0" xfId="0" applyFont="1" applyAlignment="1">
      <alignment horizontal="left" vertical="center"/>
    </xf>
    <xf numFmtId="0" fontId="27" fillId="0" borderId="0" xfId="0" applyFont="1" applyAlignment="1">
      <alignment vertical="center"/>
    </xf>
    <xf numFmtId="164" fontId="26" fillId="4" borderId="0" xfId="0" applyNumberFormat="1" applyFont="1" applyFill="1" applyAlignment="1">
      <alignment horizontal="center"/>
    </xf>
    <xf numFmtId="0" fontId="26" fillId="4" borderId="0" xfId="0" applyFont="1" applyFill="1" applyAlignment="1">
      <alignment horizontal="center"/>
    </xf>
    <xf numFmtId="0" fontId="1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1" fillId="0" borderId="1" xfId="0" applyNumberFormat="1" applyFont="1" applyBorder="1" applyAlignment="1">
      <alignment horizontal="right" vertical="center" wrapText="1"/>
    </xf>
    <xf numFmtId="0" fontId="23" fillId="0" borderId="19" xfId="0" applyFont="1" applyBorder="1" applyAlignment="1">
      <alignment horizontal="center" vertical="center"/>
    </xf>
    <xf numFmtId="0" fontId="11" fillId="4" borderId="3"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2" fontId="11" fillId="0" borderId="1" xfId="0" applyNumberFormat="1" applyFont="1" applyBorder="1" applyAlignment="1">
      <alignment horizontal="right" vertical="center" wrapText="1"/>
    </xf>
    <xf numFmtId="0" fontId="11"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0" fontId="11" fillId="2"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3" fillId="0" borderId="19" xfId="0" applyFont="1" applyBorder="1" applyAlignment="1">
      <alignment horizontal="center" vertical="center"/>
    </xf>
    <xf numFmtId="0" fontId="11" fillId="4" borderId="3"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 fillId="0" borderId="1" xfId="0" applyFont="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2" fontId="11" fillId="0" borderId="1" xfId="0" applyNumberFormat="1" applyFont="1" applyBorder="1" applyAlignment="1">
      <alignment horizontal="right" vertical="center" wrapText="1"/>
    </xf>
    <xf numFmtId="0" fontId="11"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0" fontId="12" fillId="0" borderId="0" xfId="0" applyFont="1" applyFill="1" applyBorder="1" applyAlignment="1">
      <alignment horizontal="center" vertical="center"/>
    </xf>
    <xf numFmtId="2" fontId="15" fillId="0" borderId="1" xfId="0" applyNumberFormat="1" applyFont="1" applyBorder="1" applyAlignment="1">
      <alignment horizontal="left" vertical="center" wrapText="1"/>
    </xf>
    <xf numFmtId="2" fontId="20" fillId="0" borderId="1" xfId="0" applyNumberFormat="1" applyFont="1" applyBorder="1" applyAlignment="1">
      <alignment vertical="center" wrapText="1"/>
    </xf>
    <xf numFmtId="2" fontId="15" fillId="0" borderId="1" xfId="0" applyNumberFormat="1" applyFont="1" applyBorder="1" applyAlignment="1">
      <alignment horizontal="center" vertical="center" wrapText="1"/>
    </xf>
    <xf numFmtId="0" fontId="11" fillId="0" borderId="1" xfId="0" applyFont="1" applyFill="1" applyBorder="1" applyAlignment="1">
      <alignment horizontal="justify" vertical="center" wrapText="1"/>
    </xf>
    <xf numFmtId="0" fontId="15"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33" fillId="0" borderId="27" xfId="0" applyFont="1" applyFill="1" applyBorder="1" applyAlignment="1">
      <alignment horizontal="center" vertical="top"/>
    </xf>
    <xf numFmtId="0" fontId="33" fillId="4" borderId="27" xfId="0" applyFont="1" applyFill="1" applyBorder="1" applyAlignment="1">
      <alignment vertical="top" wrapText="1"/>
    </xf>
    <xf numFmtId="0" fontId="27" fillId="4" borderId="19" xfId="0" applyFont="1" applyFill="1" applyBorder="1" applyAlignment="1">
      <alignment vertical="top" wrapText="1"/>
    </xf>
    <xf numFmtId="0" fontId="15" fillId="0" borderId="27" xfId="0" applyFont="1" applyBorder="1" applyAlignment="1">
      <alignment horizontal="left" vertical="center" wrapText="1"/>
    </xf>
    <xf numFmtId="0" fontId="3" fillId="0" borderId="1" xfId="0" applyFont="1" applyBorder="1" applyAlignment="1">
      <alignment vertical="center" wrapText="1"/>
    </xf>
    <xf numFmtId="0" fontId="34" fillId="0" borderId="1" xfId="0" applyFont="1" applyFill="1" applyBorder="1" applyAlignment="1">
      <alignment vertical="top" wrapText="1"/>
    </xf>
    <xf numFmtId="0" fontId="34" fillId="0" borderId="1" xfId="0" applyFont="1" applyFill="1" applyBorder="1" applyAlignment="1">
      <alignment horizontal="center" vertical="top"/>
    </xf>
    <xf numFmtId="0" fontId="34" fillId="4" borderId="1" xfId="0" applyFont="1" applyFill="1" applyBorder="1" applyAlignment="1">
      <alignment vertical="top" wrapText="1"/>
    </xf>
    <xf numFmtId="0" fontId="3" fillId="4" borderId="1" xfId="0" applyFont="1" applyFill="1" applyBorder="1" applyAlignment="1">
      <alignment horizontal="left" vertical="center" wrapText="1"/>
    </xf>
    <xf numFmtId="0" fontId="3" fillId="0" borderId="1" xfId="0" applyFont="1" applyBorder="1" applyAlignment="1">
      <alignment horizontal="left" vertical="center" wrapText="1"/>
    </xf>
    <xf numFmtId="0" fontId="15"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0" fontId="35" fillId="0" borderId="0" xfId="0" applyFont="1" applyBorder="1" applyAlignment="1">
      <alignment vertical="center"/>
    </xf>
    <xf numFmtId="0" fontId="15"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2" fontId="11" fillId="0" borderId="1" xfId="0" applyNumberFormat="1" applyFont="1" applyBorder="1" applyAlignment="1">
      <alignment horizontal="right" vertical="center" wrapText="1"/>
    </xf>
    <xf numFmtId="0" fontId="15" fillId="0" borderId="1" xfId="0" applyFont="1" applyBorder="1" applyAlignment="1">
      <alignment horizontal="center" vertical="center" wrapText="1"/>
    </xf>
    <xf numFmtId="1" fontId="15" fillId="0" borderId="1" xfId="0" applyNumberFormat="1" applyFont="1" applyFill="1" applyBorder="1" applyAlignment="1">
      <alignment horizontal="center" vertical="center" wrapText="1"/>
    </xf>
    <xf numFmtId="0" fontId="24" fillId="0" borderId="1" xfId="0" applyFont="1" applyBorder="1" applyAlignment="1">
      <alignment horizontal="center" vertical="center" wrapText="1"/>
    </xf>
    <xf numFmtId="0" fontId="11" fillId="2" borderId="26"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2" fillId="0" borderId="0" xfId="0" applyFont="1" applyAlignment="1">
      <alignment horizontal="center"/>
    </xf>
    <xf numFmtId="0" fontId="13" fillId="0" borderId="0" xfId="0" applyFont="1" applyAlignment="1">
      <alignment horizontal="left" vertical="center" wrapText="1"/>
    </xf>
    <xf numFmtId="0" fontId="23" fillId="0" borderId="19"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44" fontId="30" fillId="7" borderId="19" xfId="2" applyFont="1" applyFill="1" applyBorder="1" applyAlignment="1">
      <alignment horizontal="center" vertical="center" wrapText="1"/>
    </xf>
    <xf numFmtId="44" fontId="30" fillId="7" borderId="2" xfId="2" applyFont="1" applyFill="1" applyBorder="1" applyAlignment="1">
      <alignment horizontal="center" vertical="center" wrapText="1"/>
    </xf>
    <xf numFmtId="44" fontId="30" fillId="7" borderId="3" xfId="2" applyFont="1" applyFill="1" applyBorder="1" applyAlignment="1">
      <alignment horizontal="center" vertical="center" wrapText="1"/>
    </xf>
    <xf numFmtId="0" fontId="30" fillId="4" borderId="1"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0" borderId="19"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5" fillId="0" borderId="19"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1" fillId="2" borderId="1"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5" fillId="4" borderId="26" xfId="0" applyFont="1" applyFill="1" applyBorder="1" applyAlignment="1">
      <alignment horizontal="center" vertical="center" wrapText="1"/>
    </xf>
    <xf numFmtId="0" fontId="15" fillId="4" borderId="27"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24" fillId="0" borderId="0" xfId="0" applyFont="1" applyAlignment="1">
      <alignment horizontal="center" vertical="center" wrapText="1"/>
    </xf>
    <xf numFmtId="0" fontId="11" fillId="4"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4" borderId="1" xfId="0" applyFont="1" applyFill="1" applyBorder="1" applyAlignment="1">
      <alignment horizontal="left" vertical="center" wrapText="1"/>
    </xf>
    <xf numFmtId="0" fontId="30" fillId="2" borderId="1" xfId="0" applyFont="1" applyFill="1" applyBorder="1" applyAlignment="1">
      <alignment horizontal="center" vertical="center" wrapText="1"/>
    </xf>
    <xf numFmtId="0" fontId="11" fillId="4" borderId="26" xfId="0" applyFont="1" applyFill="1" applyBorder="1" applyAlignment="1">
      <alignment horizontal="center" vertical="center" wrapText="1"/>
    </xf>
    <xf numFmtId="0" fontId="11" fillId="4" borderId="27" xfId="0" applyFont="1" applyFill="1" applyBorder="1" applyAlignment="1">
      <alignment horizontal="center" vertical="center" wrapText="1"/>
    </xf>
    <xf numFmtId="0" fontId="17" fillId="0" borderId="0" xfId="0" applyFont="1" applyAlignment="1">
      <alignment horizontal="left" vertical="center" wrapText="1"/>
    </xf>
    <xf numFmtId="0" fontId="2" fillId="2" borderId="1" xfId="0" applyFont="1" applyFill="1" applyBorder="1" applyAlignment="1">
      <alignment horizontal="center" vertical="center" wrapText="1"/>
    </xf>
    <xf numFmtId="0" fontId="18" fillId="0" borderId="20"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3"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indent="5"/>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30" fillId="9"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0" fontId="27" fillId="4" borderId="0" xfId="0" applyFont="1" applyFill="1" applyAlignment="1">
      <alignment horizontal="left" vertical="center" wrapText="1"/>
    </xf>
    <xf numFmtId="2" fontId="11" fillId="0" borderId="1" xfId="0" applyNumberFormat="1" applyFont="1" applyBorder="1" applyAlignment="1">
      <alignment horizontal="right" vertical="center" wrapText="1"/>
    </xf>
    <xf numFmtId="0" fontId="11"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30" fillId="2" borderId="1" xfId="0" applyFont="1" applyFill="1" applyBorder="1" applyAlignment="1">
      <alignment horizontal="center" vertical="top" wrapText="1"/>
    </xf>
    <xf numFmtId="0" fontId="15" fillId="0" borderId="26" xfId="0" applyFont="1" applyBorder="1" applyAlignment="1">
      <alignment horizontal="left" vertical="center" wrapText="1"/>
    </xf>
    <xf numFmtId="0" fontId="15" fillId="0" borderId="27" xfId="0" applyFont="1" applyBorder="1" applyAlignment="1">
      <alignment horizontal="left" vertical="center" wrapText="1"/>
    </xf>
    <xf numFmtId="0" fontId="18" fillId="0" borderId="0" xfId="0" applyFont="1" applyBorder="1" applyAlignment="1">
      <alignment horizontal="center" wrapText="1"/>
    </xf>
    <xf numFmtId="0" fontId="6" fillId="0" borderId="1" xfId="0" applyFont="1" applyBorder="1" applyAlignment="1">
      <alignment horizontal="center" vertical="center"/>
    </xf>
    <xf numFmtId="0" fontId="18" fillId="0" borderId="0" xfId="0" applyFont="1" applyAlignment="1">
      <alignment horizontal="center" vertical="center" wrapText="1"/>
    </xf>
    <xf numFmtId="0" fontId="17" fillId="0" borderId="29" xfId="0" applyFont="1" applyBorder="1" applyAlignment="1">
      <alignment horizontal="center" vertical="center" wrapText="1"/>
    </xf>
    <xf numFmtId="0" fontId="6" fillId="0" borderId="1" xfId="0" applyFont="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cellXfs>
  <cellStyles count="3">
    <cellStyle name="Comma" xfId="1" builtinId="3"/>
    <cellStyle name="Currency" xfId="2" builtinId="4"/>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88"/>
  <sheetViews>
    <sheetView view="pageBreakPreview" topLeftCell="A72" zoomScale="85" zoomScaleNormal="90" zoomScaleSheetLayoutView="85" zoomScalePageLayoutView="90" workbookViewId="0">
      <selection activeCell="R87" sqref="R87"/>
    </sheetView>
  </sheetViews>
  <sheetFormatPr defaultColWidth="8.85546875" defaultRowHeight="15" x14ac:dyDescent="0.25"/>
  <cols>
    <col min="1" max="1" width="12.28515625" style="103" customWidth="1"/>
    <col min="2" max="2" width="51.42578125" style="103" customWidth="1"/>
    <col min="3" max="3" width="15" style="103" bestFit="1" customWidth="1"/>
    <col min="4" max="4" width="12.7109375" style="103" bestFit="1" customWidth="1"/>
    <col min="5" max="5" width="10.140625" style="104" customWidth="1"/>
    <col min="6" max="6" width="17.28515625" style="103" customWidth="1"/>
    <col min="7" max="7" width="17.140625" style="103" customWidth="1"/>
    <col min="8" max="8" width="18.85546875" style="103" customWidth="1"/>
    <col min="9" max="10" width="18.85546875" style="103" hidden="1" customWidth="1"/>
    <col min="11" max="11" width="18.42578125" style="103" hidden="1" customWidth="1"/>
    <col min="12" max="12" width="13.7109375" style="103" hidden="1" customWidth="1"/>
    <col min="13" max="13" width="0" style="6" hidden="1" customWidth="1"/>
    <col min="14" max="16" width="0" style="103" hidden="1" customWidth="1"/>
    <col min="17" max="17" width="0.7109375" style="103" customWidth="1"/>
    <col min="18" max="16384" width="8.85546875" style="103"/>
  </cols>
  <sheetData>
    <row r="1" spans="1:13" ht="15.75" x14ac:dyDescent="0.25">
      <c r="A1" s="265" t="e">
        <f>+#REF!</f>
        <v>#REF!</v>
      </c>
      <c r="B1" s="265"/>
      <c r="C1" s="265"/>
      <c r="D1" s="265"/>
      <c r="E1" s="265"/>
      <c r="F1" s="265"/>
      <c r="G1" s="265"/>
      <c r="H1" s="265"/>
      <c r="I1" s="108"/>
      <c r="J1" s="108"/>
    </row>
    <row r="2" spans="1:13" ht="25.5" customHeight="1" x14ac:dyDescent="0.25">
      <c r="A2" s="109" t="s">
        <v>210</v>
      </c>
      <c r="B2" s="110" t="s">
        <v>435</v>
      </c>
      <c r="C2" s="110"/>
      <c r="D2" s="110"/>
      <c r="E2" s="110"/>
      <c r="F2" s="110"/>
      <c r="G2" s="110"/>
      <c r="H2" s="110"/>
      <c r="I2" s="111"/>
      <c r="J2" s="111"/>
    </row>
    <row r="3" spans="1:13" ht="9" customHeight="1" x14ac:dyDescent="0.25">
      <c r="A3" s="266" t="s">
        <v>0</v>
      </c>
      <c r="B3" s="266" t="s">
        <v>1</v>
      </c>
      <c r="C3" s="266" t="s">
        <v>197</v>
      </c>
      <c r="D3" s="266" t="s">
        <v>2</v>
      </c>
      <c r="E3" s="266" t="s">
        <v>3</v>
      </c>
      <c r="F3" s="266" t="s">
        <v>198</v>
      </c>
      <c r="G3" s="266" t="s">
        <v>199</v>
      </c>
      <c r="H3" s="266" t="s">
        <v>107</v>
      </c>
      <c r="I3" s="112"/>
      <c r="J3" s="112"/>
    </row>
    <row r="4" spans="1:13" ht="9" customHeight="1" x14ac:dyDescent="0.25">
      <c r="A4" s="267"/>
      <c r="B4" s="267"/>
      <c r="C4" s="267"/>
      <c r="D4" s="267"/>
      <c r="E4" s="267"/>
      <c r="F4" s="268"/>
      <c r="G4" s="268"/>
      <c r="H4" s="268"/>
      <c r="I4" s="112"/>
      <c r="J4" s="112"/>
    </row>
    <row r="5" spans="1:13" ht="35.25" customHeight="1" x14ac:dyDescent="0.25">
      <c r="A5" s="268"/>
      <c r="B5" s="268"/>
      <c r="C5" s="268"/>
      <c r="D5" s="268"/>
      <c r="E5" s="268"/>
      <c r="F5" s="96" t="s">
        <v>223</v>
      </c>
      <c r="G5" s="96" t="s">
        <v>223</v>
      </c>
      <c r="H5" s="261" t="s">
        <v>106</v>
      </c>
      <c r="I5" s="112"/>
      <c r="J5" s="112"/>
      <c r="M5" s="3"/>
    </row>
    <row r="6" spans="1:13" s="115" customFormat="1" ht="11.25" x14ac:dyDescent="0.2">
      <c r="A6" s="113">
        <v>1</v>
      </c>
      <c r="B6" s="113">
        <v>2</v>
      </c>
      <c r="C6" s="113" t="s">
        <v>6</v>
      </c>
      <c r="D6" s="113">
        <v>4</v>
      </c>
      <c r="E6" s="113">
        <v>5</v>
      </c>
      <c r="F6" s="113">
        <v>6</v>
      </c>
      <c r="G6" s="113" t="s">
        <v>250</v>
      </c>
      <c r="H6" s="113">
        <v>8</v>
      </c>
      <c r="I6" s="114"/>
      <c r="J6" s="114"/>
      <c r="M6" s="3"/>
    </row>
    <row r="7" spans="1:13" ht="17.45" customHeight="1" x14ac:dyDescent="0.25">
      <c r="A7" s="277" t="s">
        <v>212</v>
      </c>
      <c r="B7" s="277"/>
      <c r="C7" s="277"/>
      <c r="D7" s="277"/>
      <c r="E7" s="277"/>
      <c r="F7" s="277"/>
      <c r="G7" s="277"/>
      <c r="H7" s="277"/>
      <c r="I7" s="116"/>
      <c r="J7" s="116"/>
      <c r="M7" s="3"/>
    </row>
    <row r="8" spans="1:13" ht="27.75" customHeight="1" x14ac:dyDescent="0.25">
      <c r="A8" s="277" t="s">
        <v>214</v>
      </c>
      <c r="B8" s="277"/>
      <c r="C8" s="277"/>
      <c r="D8" s="277"/>
      <c r="E8" s="277"/>
      <c r="F8" s="277"/>
      <c r="G8" s="277"/>
      <c r="H8" s="277"/>
      <c r="I8" s="116"/>
      <c r="J8" s="116"/>
      <c r="M8" s="3"/>
    </row>
    <row r="9" spans="1:13" x14ac:dyDescent="0.25">
      <c r="A9" s="97">
        <v>1</v>
      </c>
      <c r="B9" s="117" t="s">
        <v>119</v>
      </c>
      <c r="C9" s="117"/>
      <c r="D9" s="117"/>
      <c r="E9" s="117"/>
      <c r="F9" s="117"/>
      <c r="G9" s="117"/>
      <c r="H9" s="117"/>
      <c r="I9" s="118"/>
      <c r="J9" s="118"/>
      <c r="M9" s="17"/>
    </row>
    <row r="10" spans="1:13" x14ac:dyDescent="0.25">
      <c r="A10" s="98">
        <v>1.1000000000000001</v>
      </c>
      <c r="B10" s="52" t="s">
        <v>215</v>
      </c>
      <c r="C10" s="52"/>
      <c r="D10" s="52"/>
      <c r="E10" s="119"/>
      <c r="F10" s="120"/>
      <c r="G10" s="120"/>
      <c r="H10" s="121"/>
      <c r="I10" s="122"/>
      <c r="J10" s="123">
        <v>4</v>
      </c>
      <c r="K10" s="103" t="s">
        <v>148</v>
      </c>
      <c r="L10" s="103">
        <v>4</v>
      </c>
      <c r="M10" s="7"/>
    </row>
    <row r="11" spans="1:13" x14ac:dyDescent="0.25">
      <c r="A11" s="94" t="s">
        <v>7</v>
      </c>
      <c r="B11" s="18" t="s">
        <v>216</v>
      </c>
      <c r="C11" s="19"/>
      <c r="D11" s="19" t="s">
        <v>58</v>
      </c>
      <c r="E11" s="124">
        <v>1</v>
      </c>
      <c r="F11" s="121"/>
      <c r="G11" s="120"/>
      <c r="H11" s="120"/>
      <c r="I11" s="125"/>
      <c r="J11" s="125"/>
      <c r="K11" s="103" t="s">
        <v>151</v>
      </c>
      <c r="L11" s="103" t="e">
        <f>#REF!+#REF!</f>
        <v>#REF!</v>
      </c>
      <c r="M11" s="7">
        <v>2</v>
      </c>
    </row>
    <row r="12" spans="1:13" x14ac:dyDescent="0.25">
      <c r="A12" s="94" t="s">
        <v>8</v>
      </c>
      <c r="B12" s="18" t="s">
        <v>226</v>
      </c>
      <c r="C12" s="19"/>
      <c r="D12" s="19" t="s">
        <v>58</v>
      </c>
      <c r="E12" s="124">
        <v>1</v>
      </c>
      <c r="F12" s="121"/>
      <c r="G12" s="120"/>
      <c r="H12" s="121"/>
      <c r="I12" s="125"/>
      <c r="J12" s="125"/>
      <c r="K12" s="103" t="s">
        <v>152</v>
      </c>
      <c r="L12" s="103">
        <v>4</v>
      </c>
      <c r="M12" s="7"/>
    </row>
    <row r="13" spans="1:13" x14ac:dyDescent="0.25">
      <c r="A13" s="98">
        <v>1.2</v>
      </c>
      <c r="B13" s="52" t="s">
        <v>217</v>
      </c>
      <c r="C13" s="52"/>
      <c r="D13" s="52"/>
      <c r="E13" s="52"/>
      <c r="F13" s="120"/>
      <c r="G13" s="120"/>
      <c r="H13" s="120"/>
      <c r="I13" s="126">
        <v>2</v>
      </c>
      <c r="J13" s="126"/>
      <c r="M13" s="7"/>
    </row>
    <row r="14" spans="1:13" x14ac:dyDescent="0.25">
      <c r="A14" s="94" t="s">
        <v>9</v>
      </c>
      <c r="B14" s="5" t="s">
        <v>224</v>
      </c>
      <c r="C14" s="19"/>
      <c r="D14" s="19" t="s">
        <v>58</v>
      </c>
      <c r="E14" s="19">
        <v>1</v>
      </c>
      <c r="F14" s="121"/>
      <c r="G14" s="120"/>
      <c r="H14" s="121"/>
      <c r="I14" s="125"/>
      <c r="J14" s="125"/>
      <c r="M14" s="7"/>
    </row>
    <row r="15" spans="1:13" x14ac:dyDescent="0.25">
      <c r="A15" s="94" t="s">
        <v>10</v>
      </c>
      <c r="B15" s="5" t="s">
        <v>225</v>
      </c>
      <c r="C15" s="19"/>
      <c r="D15" s="19" t="s">
        <v>58</v>
      </c>
      <c r="E15" s="19">
        <v>1</v>
      </c>
      <c r="F15" s="121"/>
      <c r="G15" s="120"/>
      <c r="H15" s="121"/>
      <c r="I15" s="125"/>
      <c r="J15" s="125"/>
      <c r="M15" s="7"/>
    </row>
    <row r="16" spans="1:13" x14ac:dyDescent="0.25">
      <c r="A16" s="98">
        <v>1.3</v>
      </c>
      <c r="B16" s="18" t="s">
        <v>218</v>
      </c>
      <c r="C16" s="127"/>
      <c r="D16" s="19" t="s">
        <v>11</v>
      </c>
      <c r="E16" s="19">
        <v>2</v>
      </c>
      <c r="F16" s="121"/>
      <c r="G16" s="120"/>
      <c r="H16" s="121"/>
      <c r="I16" s="125">
        <f>SUM(I13:I15)</f>
        <v>2</v>
      </c>
      <c r="J16" s="125"/>
      <c r="K16" s="128" t="s">
        <v>149</v>
      </c>
      <c r="L16" s="128" t="s">
        <v>150</v>
      </c>
      <c r="M16" s="20"/>
    </row>
    <row r="17" spans="1:13" ht="25.5" customHeight="1" x14ac:dyDescent="0.25">
      <c r="A17" s="129">
        <v>2</v>
      </c>
      <c r="B17" s="278" t="s">
        <v>12</v>
      </c>
      <c r="C17" s="279"/>
      <c r="D17" s="280"/>
      <c r="E17" s="130"/>
      <c r="F17" s="131"/>
      <c r="G17" s="120"/>
      <c r="H17" s="131"/>
      <c r="I17" s="132"/>
      <c r="J17" s="132"/>
      <c r="M17" s="7" t="e">
        <f>#REF!</f>
        <v>#REF!</v>
      </c>
    </row>
    <row r="18" spans="1:13" x14ac:dyDescent="0.25">
      <c r="A18" s="129">
        <v>2.1</v>
      </c>
      <c r="B18" s="133" t="s">
        <v>119</v>
      </c>
      <c r="C18" s="133"/>
      <c r="D18" s="133"/>
      <c r="E18" s="133"/>
      <c r="F18" s="131"/>
      <c r="G18" s="120"/>
      <c r="H18" s="131"/>
      <c r="I18" s="132"/>
      <c r="J18" s="132"/>
      <c r="M18" s="20"/>
    </row>
    <row r="19" spans="1:13" ht="29.45" customHeight="1" x14ac:dyDescent="0.25">
      <c r="A19" s="94" t="s">
        <v>30</v>
      </c>
      <c r="B19" s="18" t="s">
        <v>227</v>
      </c>
      <c r="C19" s="19"/>
      <c r="D19" s="19" t="s">
        <v>200</v>
      </c>
      <c r="E19" s="19">
        <v>1</v>
      </c>
      <c r="F19" s="121"/>
      <c r="G19" s="120"/>
      <c r="H19" s="121"/>
      <c r="I19" s="125"/>
      <c r="J19" s="125"/>
      <c r="K19" s="103">
        <f>E19/164.6</f>
        <v>6.0753341433778859E-3</v>
      </c>
      <c r="M19" s="7" t="e">
        <f>#REF!</f>
        <v>#REF!</v>
      </c>
    </row>
    <row r="20" spans="1:13" ht="29.45" customHeight="1" x14ac:dyDescent="0.25">
      <c r="A20" s="177" t="s">
        <v>31</v>
      </c>
      <c r="B20" s="179" t="s">
        <v>228</v>
      </c>
      <c r="C20" s="180"/>
      <c r="D20" s="180" t="s">
        <v>200</v>
      </c>
      <c r="E20" s="180">
        <v>1</v>
      </c>
      <c r="F20" s="121"/>
      <c r="G20" s="181"/>
      <c r="H20" s="121"/>
      <c r="I20" s="125"/>
      <c r="J20" s="125"/>
      <c r="M20" s="7"/>
    </row>
    <row r="21" spans="1:13" ht="39" customHeight="1" x14ac:dyDescent="0.25">
      <c r="A21" s="94" t="s">
        <v>32</v>
      </c>
      <c r="B21" s="18" t="s">
        <v>272</v>
      </c>
      <c r="C21" s="19"/>
      <c r="D21" s="19" t="s">
        <v>200</v>
      </c>
      <c r="E21" s="19">
        <v>1</v>
      </c>
      <c r="F21" s="121"/>
      <c r="G21" s="120"/>
      <c r="H21" s="121"/>
      <c r="I21" s="125"/>
      <c r="J21" s="125"/>
      <c r="M21" s="7"/>
    </row>
    <row r="22" spans="1:13" ht="15" customHeight="1" x14ac:dyDescent="0.25">
      <c r="A22" s="129">
        <v>3</v>
      </c>
      <c r="B22" s="278" t="s">
        <v>229</v>
      </c>
      <c r="C22" s="279"/>
      <c r="D22" s="279"/>
      <c r="E22" s="279"/>
      <c r="F22" s="279"/>
      <c r="G22" s="120"/>
      <c r="H22" s="130"/>
      <c r="I22" s="132"/>
      <c r="J22" s="132"/>
      <c r="M22" s="8"/>
    </row>
    <row r="23" spans="1:13" x14ac:dyDescent="0.25">
      <c r="A23" s="129">
        <v>3.1</v>
      </c>
      <c r="B23" s="133" t="s">
        <v>119</v>
      </c>
      <c r="C23" s="133"/>
      <c r="D23" s="133"/>
      <c r="E23" s="133"/>
      <c r="F23" s="133"/>
      <c r="G23" s="120"/>
      <c r="H23" s="130"/>
      <c r="I23" s="132"/>
      <c r="J23" s="132"/>
      <c r="M23" s="8"/>
    </row>
    <row r="24" spans="1:13" ht="23.1" customHeight="1" x14ac:dyDescent="0.25">
      <c r="A24" s="281" t="s">
        <v>52</v>
      </c>
      <c r="B24" s="53" t="s">
        <v>121</v>
      </c>
      <c r="C24" s="19"/>
      <c r="D24" s="50" t="s">
        <v>13</v>
      </c>
      <c r="E24" s="134">
        <v>6</v>
      </c>
      <c r="F24" s="135"/>
      <c r="G24" s="120"/>
      <c r="H24" s="121"/>
      <c r="I24" s="125"/>
      <c r="J24" s="125"/>
      <c r="M24" s="3"/>
    </row>
    <row r="25" spans="1:13" ht="27" customHeight="1" x14ac:dyDescent="0.25">
      <c r="A25" s="281"/>
      <c r="B25" s="53" t="s">
        <v>245</v>
      </c>
      <c r="C25" s="162"/>
      <c r="D25" s="50" t="s">
        <v>13</v>
      </c>
      <c r="E25" s="134">
        <v>6</v>
      </c>
      <c r="F25" s="135"/>
      <c r="G25" s="120"/>
      <c r="H25" s="121"/>
      <c r="I25" s="125"/>
      <c r="J25" s="125"/>
      <c r="M25" s="3" t="s">
        <v>140</v>
      </c>
    </row>
    <row r="26" spans="1:13" x14ac:dyDescent="0.25">
      <c r="A26" s="281" t="s">
        <v>51</v>
      </c>
      <c r="B26" s="53" t="s">
        <v>275</v>
      </c>
      <c r="C26" s="19"/>
      <c r="D26" s="50" t="s">
        <v>13</v>
      </c>
      <c r="E26" s="51">
        <v>36</v>
      </c>
      <c r="F26" s="135"/>
      <c r="G26" s="120"/>
      <c r="H26" s="121"/>
      <c r="I26" s="125"/>
      <c r="J26" s="125"/>
      <c r="M26" s="3"/>
    </row>
    <row r="27" spans="1:13" x14ac:dyDescent="0.25">
      <c r="A27" s="281"/>
      <c r="B27" s="53" t="s">
        <v>276</v>
      </c>
      <c r="C27" s="162"/>
      <c r="D27" s="50" t="s">
        <v>13</v>
      </c>
      <c r="E27" s="51">
        <v>36</v>
      </c>
      <c r="F27" s="135"/>
      <c r="G27" s="120"/>
      <c r="H27" s="121"/>
      <c r="I27" s="125"/>
      <c r="J27" s="125"/>
      <c r="M27" s="3"/>
    </row>
    <row r="28" spans="1:13" ht="27" customHeight="1" x14ac:dyDescent="0.25">
      <c r="A28" s="281" t="s">
        <v>53</v>
      </c>
      <c r="B28" s="53" t="s">
        <v>234</v>
      </c>
      <c r="C28" s="19"/>
      <c r="D28" s="50" t="s">
        <v>13</v>
      </c>
      <c r="E28" s="51">
        <v>6</v>
      </c>
      <c r="F28" s="135"/>
      <c r="G28" s="120"/>
      <c r="H28" s="121"/>
      <c r="I28" s="125"/>
      <c r="J28" s="125"/>
      <c r="L28" s="103" t="s">
        <v>115</v>
      </c>
      <c r="M28" s="3"/>
    </row>
    <row r="29" spans="1:13" ht="25.5" customHeight="1" x14ac:dyDescent="0.25">
      <c r="A29" s="281"/>
      <c r="B29" s="53" t="s">
        <v>235</v>
      </c>
      <c r="C29" s="162"/>
      <c r="D29" s="50" t="s">
        <v>13</v>
      </c>
      <c r="E29" s="51">
        <v>6</v>
      </c>
      <c r="F29" s="135"/>
      <c r="G29" s="120"/>
      <c r="H29" s="121"/>
      <c r="I29" s="125"/>
      <c r="J29" s="125"/>
      <c r="M29" s="3"/>
    </row>
    <row r="30" spans="1:13" x14ac:dyDescent="0.25">
      <c r="A30" s="281" t="s">
        <v>54</v>
      </c>
      <c r="B30" s="53" t="s">
        <v>230</v>
      </c>
      <c r="C30" s="19"/>
      <c r="D30" s="50" t="s">
        <v>13</v>
      </c>
      <c r="E30" s="50">
        <v>12</v>
      </c>
      <c r="F30" s="135"/>
      <c r="G30" s="120"/>
      <c r="H30" s="121"/>
      <c r="I30" s="125"/>
      <c r="J30" s="125"/>
      <c r="K30" s="103" t="s">
        <v>72</v>
      </c>
      <c r="M30" s="3"/>
    </row>
    <row r="31" spans="1:13" x14ac:dyDescent="0.25">
      <c r="A31" s="281"/>
      <c r="B31" s="53" t="s">
        <v>231</v>
      </c>
      <c r="C31" s="162"/>
      <c r="D31" s="50" t="s">
        <v>13</v>
      </c>
      <c r="E31" s="50">
        <v>12</v>
      </c>
      <c r="F31" s="135"/>
      <c r="G31" s="120"/>
      <c r="H31" s="121"/>
      <c r="I31" s="125"/>
      <c r="J31" s="125"/>
      <c r="K31" s="103" t="s">
        <v>72</v>
      </c>
      <c r="M31" s="3"/>
    </row>
    <row r="32" spans="1:13" x14ac:dyDescent="0.25">
      <c r="A32" s="281" t="s">
        <v>55</v>
      </c>
      <c r="B32" s="53" t="s">
        <v>232</v>
      </c>
      <c r="C32" s="19"/>
      <c r="D32" s="50" t="s">
        <v>13</v>
      </c>
      <c r="E32" s="50">
        <v>12</v>
      </c>
      <c r="F32" s="135"/>
      <c r="G32" s="120"/>
      <c r="H32" s="121"/>
      <c r="I32" s="125"/>
      <c r="J32" s="125"/>
      <c r="K32" s="103" t="s">
        <v>72</v>
      </c>
      <c r="M32" s="3"/>
    </row>
    <row r="33" spans="1:13" x14ac:dyDescent="0.25">
      <c r="A33" s="281"/>
      <c r="B33" s="53" t="s">
        <v>233</v>
      </c>
      <c r="C33" s="162"/>
      <c r="D33" s="50" t="s">
        <v>13</v>
      </c>
      <c r="E33" s="50">
        <v>12</v>
      </c>
      <c r="F33" s="135"/>
      <c r="G33" s="120"/>
      <c r="H33" s="121"/>
      <c r="I33" s="125"/>
      <c r="J33" s="125"/>
      <c r="K33" s="103" t="s">
        <v>72</v>
      </c>
      <c r="M33" s="3"/>
    </row>
    <row r="34" spans="1:13" ht="15" customHeight="1" x14ac:dyDescent="0.25">
      <c r="A34" s="136"/>
      <c r="B34" s="282" t="s">
        <v>247</v>
      </c>
      <c r="C34" s="282"/>
      <c r="D34" s="282"/>
      <c r="E34" s="282"/>
      <c r="F34" s="282"/>
      <c r="G34" s="137"/>
      <c r="H34" s="137"/>
      <c r="I34" s="132"/>
      <c r="J34" s="132"/>
      <c r="M34" s="3"/>
    </row>
    <row r="35" spans="1:13" ht="28.5" customHeight="1" x14ac:dyDescent="0.25">
      <c r="A35" s="50" t="s">
        <v>56</v>
      </c>
      <c r="B35" s="18" t="s">
        <v>15</v>
      </c>
      <c r="C35" s="19"/>
      <c r="D35" s="19" t="s">
        <v>14</v>
      </c>
      <c r="E35" s="19">
        <v>2</v>
      </c>
      <c r="F35" s="121"/>
      <c r="G35" s="120"/>
      <c r="H35" s="121"/>
      <c r="I35" s="125"/>
      <c r="J35" s="125"/>
      <c r="M35" s="3"/>
    </row>
    <row r="36" spans="1:13" ht="28.5" customHeight="1" x14ac:dyDescent="0.25">
      <c r="A36" s="50" t="s">
        <v>122</v>
      </c>
      <c r="B36" s="18" t="s">
        <v>16</v>
      </c>
      <c r="C36" s="19"/>
      <c r="D36" s="19" t="s">
        <v>14</v>
      </c>
      <c r="E36" s="19">
        <v>6</v>
      </c>
      <c r="F36" s="121"/>
      <c r="G36" s="120"/>
      <c r="H36" s="121"/>
      <c r="I36" s="125"/>
      <c r="J36" s="125"/>
      <c r="M36" s="3"/>
    </row>
    <row r="37" spans="1:13" x14ac:dyDescent="0.25">
      <c r="A37" s="138"/>
      <c r="B37" s="137" t="s">
        <v>17</v>
      </c>
      <c r="C37" s="137"/>
      <c r="D37" s="137"/>
      <c r="E37" s="137"/>
      <c r="F37" s="137"/>
      <c r="G37" s="137"/>
      <c r="H37" s="127"/>
      <c r="I37" s="125"/>
      <c r="J37" s="125"/>
      <c r="M37" s="3"/>
    </row>
    <row r="38" spans="1:13" x14ac:dyDescent="0.25">
      <c r="A38" s="138" t="s">
        <v>123</v>
      </c>
      <c r="B38" s="18" t="s">
        <v>18</v>
      </c>
      <c r="C38" s="162"/>
      <c r="D38" s="19" t="s">
        <v>19</v>
      </c>
      <c r="E38" s="124">
        <v>4</v>
      </c>
      <c r="F38" s="121"/>
      <c r="G38" s="120"/>
      <c r="H38" s="121"/>
      <c r="I38" s="125"/>
      <c r="J38" s="125"/>
      <c r="M38" s="3"/>
    </row>
    <row r="39" spans="1:13" x14ac:dyDescent="0.25">
      <c r="A39" s="138" t="s">
        <v>124</v>
      </c>
      <c r="B39" s="18" t="s">
        <v>20</v>
      </c>
      <c r="C39" s="162"/>
      <c r="D39" s="19" t="s">
        <v>19</v>
      </c>
      <c r="E39" s="124">
        <v>4</v>
      </c>
      <c r="F39" s="121"/>
      <c r="G39" s="120"/>
      <c r="H39" s="121"/>
      <c r="I39" s="125"/>
      <c r="J39" s="125"/>
      <c r="M39" s="3"/>
    </row>
    <row r="40" spans="1:13" x14ac:dyDescent="0.25">
      <c r="A40" s="138" t="s">
        <v>125</v>
      </c>
      <c r="B40" s="18" t="s">
        <v>21</v>
      </c>
      <c r="C40" s="19"/>
      <c r="D40" s="19" t="s">
        <v>19</v>
      </c>
      <c r="E40" s="124">
        <v>4</v>
      </c>
      <c r="F40" s="121"/>
      <c r="G40" s="120"/>
      <c r="H40" s="121"/>
      <c r="I40" s="125"/>
      <c r="J40" s="125"/>
      <c r="M40" s="3"/>
    </row>
    <row r="41" spans="1:13" x14ac:dyDescent="0.25">
      <c r="A41" s="138" t="s">
        <v>126</v>
      </c>
      <c r="B41" s="18" t="s">
        <v>201</v>
      </c>
      <c r="C41" s="162"/>
      <c r="D41" s="19" t="s">
        <v>22</v>
      </c>
      <c r="E41" s="264">
        <v>6</v>
      </c>
      <c r="F41" s="121"/>
      <c r="G41" s="120"/>
      <c r="H41" s="121"/>
      <c r="I41" s="125"/>
      <c r="J41" s="125"/>
      <c r="M41" s="3"/>
    </row>
    <row r="42" spans="1:13" x14ac:dyDescent="0.25">
      <c r="A42" s="139">
        <v>4</v>
      </c>
      <c r="B42" s="140" t="s">
        <v>23</v>
      </c>
      <c r="C42" s="127"/>
      <c r="D42" s="19"/>
      <c r="E42" s="124"/>
      <c r="F42" s="121"/>
      <c r="G42" s="120"/>
      <c r="H42" s="121"/>
      <c r="I42" s="125"/>
      <c r="J42" s="125"/>
      <c r="M42" s="3"/>
    </row>
    <row r="43" spans="1:13" ht="36.75" customHeight="1" x14ac:dyDescent="0.25">
      <c r="A43" s="141">
        <v>4.0999999999999996</v>
      </c>
      <c r="B43" s="18" t="s">
        <v>127</v>
      </c>
      <c r="C43" s="19"/>
      <c r="D43" s="19" t="s">
        <v>41</v>
      </c>
      <c r="E43" s="124">
        <v>1</v>
      </c>
      <c r="F43" s="121"/>
      <c r="G43" s="120"/>
      <c r="H43" s="121"/>
      <c r="I43" s="125"/>
      <c r="J43" s="125"/>
      <c r="M43" s="3"/>
    </row>
    <row r="44" spans="1:13" ht="36" x14ac:dyDescent="0.25">
      <c r="A44" s="141">
        <v>4.2</v>
      </c>
      <c r="B44" s="18" t="s">
        <v>128</v>
      </c>
      <c r="C44" s="19"/>
      <c r="D44" s="19" t="s">
        <v>41</v>
      </c>
      <c r="E44" s="124">
        <v>1</v>
      </c>
      <c r="F44" s="121"/>
      <c r="G44" s="120"/>
      <c r="H44" s="121"/>
      <c r="I44" s="125"/>
      <c r="J44" s="125"/>
      <c r="M44" s="3"/>
    </row>
    <row r="45" spans="1:13" ht="37.5" customHeight="1" x14ac:dyDescent="0.25">
      <c r="A45" s="141">
        <v>4.3</v>
      </c>
      <c r="B45" s="18" t="s">
        <v>156</v>
      </c>
      <c r="C45" s="19"/>
      <c r="D45" s="19" t="s">
        <v>58</v>
      </c>
      <c r="E45" s="124">
        <v>3</v>
      </c>
      <c r="F45" s="121"/>
      <c r="G45" s="120"/>
      <c r="H45" s="121"/>
      <c r="I45" s="125"/>
      <c r="J45" s="125"/>
      <c r="M45" s="3"/>
    </row>
    <row r="46" spans="1:13" x14ac:dyDescent="0.25">
      <c r="A46" s="138">
        <v>4.4000000000000004</v>
      </c>
      <c r="B46" s="18" t="s">
        <v>157</v>
      </c>
      <c r="C46" s="19"/>
      <c r="D46" s="19" t="s">
        <v>58</v>
      </c>
      <c r="E46" s="124">
        <v>3</v>
      </c>
      <c r="F46" s="121"/>
      <c r="G46" s="120"/>
      <c r="H46" s="121"/>
      <c r="I46" s="125"/>
      <c r="J46" s="125"/>
      <c r="M46" s="3"/>
    </row>
    <row r="47" spans="1:13" x14ac:dyDescent="0.25">
      <c r="A47" s="138">
        <v>4.5</v>
      </c>
      <c r="B47" s="18" t="s">
        <v>158</v>
      </c>
      <c r="C47" s="19"/>
      <c r="D47" s="19" t="s">
        <v>58</v>
      </c>
      <c r="E47" s="124">
        <v>3</v>
      </c>
      <c r="F47" s="121"/>
      <c r="G47" s="120"/>
      <c r="H47" s="121"/>
      <c r="I47" s="125"/>
      <c r="J47" s="125"/>
      <c r="M47" s="3"/>
    </row>
    <row r="48" spans="1:13" ht="24.75" customHeight="1" x14ac:dyDescent="0.25">
      <c r="A48" s="138">
        <v>4.5999999999999996</v>
      </c>
      <c r="B48" s="18" t="s">
        <v>159</v>
      </c>
      <c r="C48" s="19"/>
      <c r="D48" s="19" t="s">
        <v>58</v>
      </c>
      <c r="E48" s="124">
        <v>12</v>
      </c>
      <c r="F48" s="121"/>
      <c r="G48" s="120"/>
      <c r="H48" s="121"/>
      <c r="I48" s="125"/>
      <c r="J48" s="125"/>
      <c r="M48" s="3"/>
    </row>
    <row r="49" spans="1:13" x14ac:dyDescent="0.25">
      <c r="A49" s="129">
        <v>5</v>
      </c>
      <c r="B49" s="130" t="s">
        <v>24</v>
      </c>
      <c r="C49" s="130"/>
      <c r="D49" s="130"/>
      <c r="E49" s="130"/>
      <c r="F49" s="131"/>
      <c r="G49" s="120"/>
      <c r="H49" s="131"/>
      <c r="I49" s="132"/>
      <c r="J49" s="132"/>
      <c r="M49" s="9">
        <f>H49-K49/1000</f>
        <v>0</v>
      </c>
    </row>
    <row r="50" spans="1:13" x14ac:dyDescent="0.25">
      <c r="A50" s="129">
        <v>5.0999999999999996</v>
      </c>
      <c r="B50" s="133" t="s">
        <v>153</v>
      </c>
      <c r="C50" s="133"/>
      <c r="D50" s="133"/>
      <c r="E50" s="133"/>
      <c r="F50" s="131"/>
      <c r="G50" s="120"/>
      <c r="H50" s="131"/>
      <c r="I50" s="132"/>
      <c r="J50" s="132"/>
      <c r="M50" s="9">
        <f>K49/1000</f>
        <v>0</v>
      </c>
    </row>
    <row r="51" spans="1:13" x14ac:dyDescent="0.25">
      <c r="A51" s="94" t="s">
        <v>141</v>
      </c>
      <c r="B51" s="18" t="s">
        <v>129</v>
      </c>
      <c r="C51" s="127"/>
      <c r="D51" s="19"/>
      <c r="E51" s="19"/>
      <c r="F51" s="121"/>
      <c r="G51" s="120"/>
      <c r="H51" s="121"/>
      <c r="I51" s="125"/>
      <c r="J51" s="125"/>
      <c r="M51" s="3"/>
    </row>
    <row r="52" spans="1:13" x14ac:dyDescent="0.25">
      <c r="A52" s="56" t="s">
        <v>60</v>
      </c>
      <c r="B52" s="18" t="s">
        <v>130</v>
      </c>
      <c r="C52" s="19"/>
      <c r="D52" s="19" t="s">
        <v>132</v>
      </c>
      <c r="E52" s="19">
        <v>1</v>
      </c>
      <c r="F52" s="121"/>
      <c r="G52" s="120"/>
      <c r="H52" s="121"/>
      <c r="I52" s="125"/>
      <c r="J52" s="125"/>
      <c r="M52" s="3"/>
    </row>
    <row r="53" spans="1:13" x14ac:dyDescent="0.25">
      <c r="A53" s="56" t="s">
        <v>61</v>
      </c>
      <c r="B53" s="18" t="s">
        <v>131</v>
      </c>
      <c r="C53" s="19"/>
      <c r="D53" s="19" t="s">
        <v>132</v>
      </c>
      <c r="E53" s="19">
        <v>1</v>
      </c>
      <c r="F53" s="121"/>
      <c r="G53" s="120"/>
      <c r="H53" s="121"/>
      <c r="I53" s="125"/>
      <c r="J53" s="125"/>
      <c r="M53" s="3"/>
    </row>
    <row r="54" spans="1:13" ht="19.5" customHeight="1" x14ac:dyDescent="0.25">
      <c r="A54" s="99">
        <v>5.2</v>
      </c>
      <c r="B54" s="140" t="s">
        <v>133</v>
      </c>
      <c r="C54" s="127"/>
      <c r="D54" s="19"/>
      <c r="E54" s="19"/>
      <c r="F54" s="121"/>
      <c r="G54" s="121"/>
      <c r="H54" s="121"/>
      <c r="I54" s="125"/>
      <c r="J54" s="125"/>
      <c r="M54" s="3"/>
    </row>
    <row r="55" spans="1:13" ht="24.75" customHeight="1" x14ac:dyDescent="0.25">
      <c r="A55" s="56"/>
      <c r="B55" s="283" t="s">
        <v>134</v>
      </c>
      <c r="C55" s="284"/>
      <c r="D55" s="284"/>
      <c r="E55" s="284"/>
      <c r="F55" s="284"/>
      <c r="G55" s="284"/>
      <c r="H55" s="285"/>
      <c r="I55" s="125"/>
      <c r="J55" s="125"/>
      <c r="M55" s="3"/>
    </row>
    <row r="56" spans="1:13" x14ac:dyDescent="0.25">
      <c r="A56" s="56"/>
      <c r="B56" s="140" t="s">
        <v>119</v>
      </c>
      <c r="C56" s="127"/>
      <c r="D56" s="19"/>
      <c r="E56" s="19"/>
      <c r="F56" s="121"/>
      <c r="G56" s="121"/>
      <c r="H56" s="121"/>
      <c r="I56" s="125"/>
      <c r="J56" s="125"/>
      <c r="M56" s="3"/>
    </row>
    <row r="57" spans="1:13" ht="33" customHeight="1" x14ac:dyDescent="0.25">
      <c r="A57" s="56" t="s">
        <v>143</v>
      </c>
      <c r="B57" s="18" t="s">
        <v>241</v>
      </c>
      <c r="C57" s="162"/>
      <c r="D57" s="19" t="s">
        <v>14</v>
      </c>
      <c r="E57" s="19">
        <v>6</v>
      </c>
      <c r="F57" s="121"/>
      <c r="G57" s="120"/>
      <c r="H57" s="121"/>
      <c r="I57" s="125"/>
      <c r="J57" s="125"/>
      <c r="M57" s="3"/>
    </row>
    <row r="58" spans="1:13" ht="29.25" customHeight="1" x14ac:dyDescent="0.25">
      <c r="A58" s="56" t="s">
        <v>144</v>
      </c>
      <c r="B58" s="18" t="s">
        <v>236</v>
      </c>
      <c r="C58" s="162"/>
      <c r="D58" s="19" t="s">
        <v>14</v>
      </c>
      <c r="E58" s="19">
        <v>2</v>
      </c>
      <c r="F58" s="121"/>
      <c r="G58" s="120"/>
      <c r="H58" s="121"/>
      <c r="I58" s="125"/>
      <c r="J58" s="125"/>
      <c r="M58" s="3"/>
    </row>
    <row r="59" spans="1:13" ht="27.75" customHeight="1" x14ac:dyDescent="0.25">
      <c r="A59" s="56" t="s">
        <v>145</v>
      </c>
      <c r="B59" s="18" t="s">
        <v>281</v>
      </c>
      <c r="C59" s="162"/>
      <c r="D59" s="19" t="s">
        <v>14</v>
      </c>
      <c r="E59" s="19">
        <v>6</v>
      </c>
      <c r="F59" s="121"/>
      <c r="G59" s="120"/>
      <c r="H59" s="121"/>
      <c r="I59" s="125"/>
      <c r="J59" s="125"/>
      <c r="M59" s="3"/>
    </row>
    <row r="60" spans="1:13" x14ac:dyDescent="0.25">
      <c r="A60" s="99">
        <v>5.3</v>
      </c>
      <c r="B60" s="140" t="s">
        <v>135</v>
      </c>
      <c r="C60" s="127"/>
      <c r="D60" s="19"/>
      <c r="E60" s="19"/>
      <c r="F60" s="121"/>
      <c r="G60" s="120"/>
      <c r="H60" s="121"/>
      <c r="I60" s="125"/>
      <c r="J60" s="125"/>
      <c r="M60" s="3"/>
    </row>
    <row r="61" spans="1:13" x14ac:dyDescent="0.25">
      <c r="A61" s="100" t="s">
        <v>146</v>
      </c>
      <c r="B61" s="18" t="s">
        <v>237</v>
      </c>
      <c r="C61" s="19"/>
      <c r="D61" s="19" t="s">
        <v>58</v>
      </c>
      <c r="E61" s="124">
        <v>2</v>
      </c>
      <c r="F61" s="121"/>
      <c r="G61" s="120"/>
      <c r="H61" s="121"/>
      <c r="I61" s="125"/>
      <c r="J61" s="125"/>
      <c r="M61" s="3"/>
    </row>
    <row r="62" spans="1:13" x14ac:dyDescent="0.25">
      <c r="A62" s="100" t="s">
        <v>147</v>
      </c>
      <c r="B62" s="18" t="s">
        <v>238</v>
      </c>
      <c r="C62" s="162"/>
      <c r="D62" s="19" t="s">
        <v>58</v>
      </c>
      <c r="E62" s="19">
        <v>2</v>
      </c>
      <c r="F62" s="121"/>
      <c r="G62" s="120"/>
      <c r="H62" s="121"/>
      <c r="I62" s="125"/>
      <c r="J62" s="125"/>
      <c r="M62" s="3"/>
    </row>
    <row r="63" spans="1:13" ht="17.45" customHeight="1" x14ac:dyDescent="0.25">
      <c r="A63" s="100" t="s">
        <v>179</v>
      </c>
      <c r="B63" s="18" t="s">
        <v>239</v>
      </c>
      <c r="C63" s="162"/>
      <c r="D63" s="19" t="s">
        <v>58</v>
      </c>
      <c r="E63" s="19">
        <v>5</v>
      </c>
      <c r="F63" s="121"/>
      <c r="G63" s="120"/>
      <c r="H63" s="121"/>
      <c r="I63" s="125"/>
      <c r="J63" s="125"/>
      <c r="M63" s="3"/>
    </row>
    <row r="64" spans="1:13" ht="18.600000000000001" customHeight="1" x14ac:dyDescent="0.25">
      <c r="A64" s="100" t="s">
        <v>180</v>
      </c>
      <c r="B64" s="18" t="s">
        <v>240</v>
      </c>
      <c r="C64" s="162"/>
      <c r="D64" s="19" t="s">
        <v>58</v>
      </c>
      <c r="E64" s="19">
        <v>4</v>
      </c>
      <c r="F64" s="121"/>
      <c r="G64" s="120"/>
      <c r="H64" s="121"/>
      <c r="I64" s="125"/>
      <c r="J64" s="125"/>
      <c r="M64" s="3"/>
    </row>
    <row r="65" spans="1:15" x14ac:dyDescent="0.25">
      <c r="A65" s="100" t="s">
        <v>181</v>
      </c>
      <c r="B65" s="18" t="s">
        <v>242</v>
      </c>
      <c r="C65" s="19"/>
      <c r="D65" s="19" t="s">
        <v>58</v>
      </c>
      <c r="E65" s="19">
        <v>3</v>
      </c>
      <c r="F65" s="121"/>
      <c r="G65" s="120"/>
      <c r="H65" s="121"/>
      <c r="I65" s="125"/>
      <c r="J65" s="125"/>
      <c r="M65" s="3"/>
    </row>
    <row r="66" spans="1:15" x14ac:dyDescent="0.25">
      <c r="A66" s="100" t="s">
        <v>182</v>
      </c>
      <c r="B66" s="18" t="s">
        <v>243</v>
      </c>
      <c r="C66" s="19"/>
      <c r="D66" s="19" t="s">
        <v>58</v>
      </c>
      <c r="E66" s="19">
        <v>3</v>
      </c>
      <c r="F66" s="121"/>
      <c r="G66" s="120"/>
      <c r="H66" s="121"/>
      <c r="I66" s="125"/>
      <c r="J66" s="125"/>
      <c r="M66" s="3"/>
    </row>
    <row r="67" spans="1:15" x14ac:dyDescent="0.25">
      <c r="A67" s="100" t="s">
        <v>183</v>
      </c>
      <c r="B67" s="18" t="s">
        <v>244</v>
      </c>
      <c r="C67" s="19"/>
      <c r="D67" s="19" t="s">
        <v>58</v>
      </c>
      <c r="E67" s="19">
        <v>3</v>
      </c>
      <c r="F67" s="121"/>
      <c r="G67" s="120"/>
      <c r="H67" s="121"/>
      <c r="I67" s="125"/>
      <c r="J67" s="125"/>
      <c r="M67" s="3"/>
    </row>
    <row r="68" spans="1:15" ht="18" customHeight="1" x14ac:dyDescent="0.25">
      <c r="A68" s="99">
        <v>5.4</v>
      </c>
      <c r="B68" s="140" t="s">
        <v>136</v>
      </c>
      <c r="C68" s="19"/>
      <c r="D68" s="19" t="s">
        <v>58</v>
      </c>
      <c r="E68" s="19">
        <v>1</v>
      </c>
      <c r="F68" s="121"/>
      <c r="G68" s="120"/>
      <c r="H68" s="121"/>
      <c r="I68" s="125"/>
      <c r="J68" s="125"/>
      <c r="M68" s="3"/>
    </row>
    <row r="69" spans="1:15" ht="22.35" customHeight="1" x14ac:dyDescent="0.25">
      <c r="A69" s="99">
        <v>5.5</v>
      </c>
      <c r="B69" s="140" t="s">
        <v>137</v>
      </c>
      <c r="C69" s="19"/>
      <c r="D69" s="19" t="s">
        <v>58</v>
      </c>
      <c r="E69" s="19">
        <v>1</v>
      </c>
      <c r="F69" s="121"/>
      <c r="G69" s="120"/>
      <c r="H69" s="121"/>
      <c r="I69" s="125"/>
      <c r="J69" s="125"/>
      <c r="M69" s="3"/>
    </row>
    <row r="70" spans="1:15" ht="51.75" customHeight="1" x14ac:dyDescent="0.25">
      <c r="A70" s="99">
        <v>5.6</v>
      </c>
      <c r="B70" s="140" t="s">
        <v>138</v>
      </c>
      <c r="C70" s="19"/>
      <c r="D70" s="19" t="s">
        <v>58</v>
      </c>
      <c r="E70" s="19">
        <v>1</v>
      </c>
      <c r="F70" s="121"/>
      <c r="G70" s="120"/>
      <c r="H70" s="121"/>
      <c r="I70" s="125"/>
      <c r="J70" s="125"/>
      <c r="M70" s="3"/>
    </row>
    <row r="71" spans="1:15" ht="15.75" customHeight="1" x14ac:dyDescent="0.25">
      <c r="A71" s="274" t="s">
        <v>108</v>
      </c>
      <c r="B71" s="275"/>
      <c r="C71" s="275"/>
      <c r="D71" s="275"/>
      <c r="E71" s="275"/>
      <c r="F71" s="276"/>
      <c r="G71" s="101"/>
      <c r="H71" s="102"/>
      <c r="I71" s="142"/>
      <c r="J71" s="142"/>
      <c r="M71" s="3"/>
    </row>
    <row r="72" spans="1:15" x14ac:dyDescent="0.25">
      <c r="G72" s="105"/>
      <c r="M72" s="103"/>
      <c r="N72" s="106">
        <f>SUM(N71:N71)</f>
        <v>0</v>
      </c>
      <c r="O72" s="63"/>
    </row>
    <row r="73" spans="1:15" x14ac:dyDescent="0.25">
      <c r="G73" s="65"/>
      <c r="M73" s="103"/>
      <c r="O73" s="67"/>
    </row>
    <row r="74" spans="1:15" ht="7.5" customHeight="1" x14ac:dyDescent="0.25">
      <c r="G74" s="107"/>
      <c r="M74" s="103"/>
      <c r="O74" s="67"/>
    </row>
    <row r="75" spans="1:15" x14ac:dyDescent="0.25">
      <c r="B75" s="143" t="s">
        <v>202</v>
      </c>
      <c r="C75" s="67"/>
      <c r="D75" s="67"/>
      <c r="E75" s="67"/>
      <c r="F75" s="67"/>
      <c r="M75" s="10"/>
    </row>
    <row r="76" spans="1:15" ht="15" customHeight="1" x14ac:dyDescent="0.25">
      <c r="B76" s="143" t="s">
        <v>203</v>
      </c>
      <c r="C76" s="143"/>
      <c r="D76" s="143"/>
      <c r="E76" s="143"/>
      <c r="F76" s="143"/>
      <c r="M76" s="3"/>
    </row>
    <row r="77" spans="1:15" ht="27.75" customHeight="1" x14ac:dyDescent="0.25">
      <c r="B77" s="270" t="s">
        <v>204</v>
      </c>
      <c r="C77" s="270"/>
      <c r="D77" s="270"/>
      <c r="E77" s="270"/>
      <c r="F77" s="270"/>
      <c r="G77" s="270"/>
      <c r="H77" s="270"/>
    </row>
    <row r="78" spans="1:15" ht="14.45" customHeight="1" x14ac:dyDescent="0.25">
      <c r="B78" s="269"/>
      <c r="C78" s="269"/>
      <c r="D78" s="269"/>
      <c r="E78" s="269"/>
      <c r="F78" s="144"/>
    </row>
    <row r="79" spans="1:15" x14ac:dyDescent="0.25">
      <c r="A79" s="27" t="s">
        <v>162</v>
      </c>
      <c r="B79" s="28"/>
      <c r="C79" s="28"/>
      <c r="D79" s="28"/>
      <c r="E79" s="29"/>
      <c r="F79" s="28"/>
      <c r="G79" s="28"/>
    </row>
    <row r="80" spans="1:15" x14ac:dyDescent="0.25">
      <c r="A80" s="69" t="s">
        <v>100</v>
      </c>
      <c r="B80" s="92" t="s">
        <v>101</v>
      </c>
      <c r="C80" s="69" t="s">
        <v>102</v>
      </c>
      <c r="D80" s="271" t="s">
        <v>103</v>
      </c>
      <c r="E80" s="272"/>
      <c r="F80" s="273"/>
      <c r="G80" s="28"/>
    </row>
    <row r="81" spans="1:7" x14ac:dyDescent="0.25">
      <c r="A81" s="69">
        <v>1</v>
      </c>
      <c r="B81" s="70" t="s">
        <v>185</v>
      </c>
      <c r="C81" s="71"/>
      <c r="D81" s="286"/>
      <c r="E81" s="287"/>
      <c r="F81" s="288"/>
      <c r="G81" s="28"/>
    </row>
    <row r="82" spans="1:7" x14ac:dyDescent="0.25">
      <c r="A82" s="69">
        <f t="shared" ref="A82:A87" si="0">+A81+1</f>
        <v>2</v>
      </c>
      <c r="B82" s="70" t="s">
        <v>186</v>
      </c>
      <c r="C82" s="71"/>
      <c r="D82" s="286"/>
      <c r="E82" s="287"/>
      <c r="F82" s="288"/>
      <c r="G82" s="28"/>
    </row>
    <row r="83" spans="1:7" x14ac:dyDescent="0.25">
      <c r="A83" s="69">
        <f t="shared" si="0"/>
        <v>3</v>
      </c>
      <c r="B83" s="70" t="s">
        <v>187</v>
      </c>
      <c r="C83" s="71"/>
      <c r="D83" s="286"/>
      <c r="E83" s="287"/>
      <c r="F83" s="288"/>
      <c r="G83" s="28"/>
    </row>
    <row r="84" spans="1:7" x14ac:dyDescent="0.25">
      <c r="A84" s="69">
        <f t="shared" si="0"/>
        <v>4</v>
      </c>
      <c r="B84" s="70" t="s">
        <v>188</v>
      </c>
      <c r="C84" s="71"/>
      <c r="D84" s="286"/>
      <c r="E84" s="287"/>
      <c r="F84" s="288"/>
      <c r="G84" s="28"/>
    </row>
    <row r="85" spans="1:7" x14ac:dyDescent="0.25">
      <c r="A85" s="69">
        <f t="shared" si="0"/>
        <v>5</v>
      </c>
      <c r="B85" s="70" t="s">
        <v>189</v>
      </c>
      <c r="C85" s="71"/>
      <c r="D85" s="286"/>
      <c r="E85" s="287"/>
      <c r="F85" s="288"/>
      <c r="G85" s="28"/>
    </row>
    <row r="86" spans="1:7" x14ac:dyDescent="0.25">
      <c r="A86" s="69">
        <f t="shared" si="0"/>
        <v>6</v>
      </c>
      <c r="B86" s="70" t="s">
        <v>190</v>
      </c>
      <c r="C86" s="71"/>
      <c r="D86" s="286"/>
      <c r="E86" s="287"/>
      <c r="F86" s="288"/>
      <c r="G86" s="28"/>
    </row>
    <row r="87" spans="1:7" x14ac:dyDescent="0.25">
      <c r="A87" s="69">
        <f t="shared" si="0"/>
        <v>7</v>
      </c>
      <c r="B87" s="70" t="s">
        <v>191</v>
      </c>
      <c r="C87" s="71"/>
      <c r="D87" s="286"/>
      <c r="E87" s="287"/>
      <c r="F87" s="288"/>
      <c r="G87" s="28"/>
    </row>
    <row r="88" spans="1:7" x14ac:dyDescent="0.25">
      <c r="E88" s="145">
        <f>SUM(E10:E70)</f>
        <v>243</v>
      </c>
    </row>
  </sheetData>
  <mergeCells count="31">
    <mergeCell ref="D86:F86"/>
    <mergeCell ref="D87:F87"/>
    <mergeCell ref="D81:F81"/>
    <mergeCell ref="D82:F82"/>
    <mergeCell ref="D83:F83"/>
    <mergeCell ref="D84:F84"/>
    <mergeCell ref="D85:F85"/>
    <mergeCell ref="B78:E78"/>
    <mergeCell ref="B77:H77"/>
    <mergeCell ref="D80:F80"/>
    <mergeCell ref="A71:F71"/>
    <mergeCell ref="A7:H7"/>
    <mergeCell ref="A8:H8"/>
    <mergeCell ref="B17:D17"/>
    <mergeCell ref="B22:F22"/>
    <mergeCell ref="A24:A25"/>
    <mergeCell ref="A26:A27"/>
    <mergeCell ref="A28:A29"/>
    <mergeCell ref="A30:A31"/>
    <mergeCell ref="A32:A33"/>
    <mergeCell ref="B34:F34"/>
    <mergeCell ref="B55:H55"/>
    <mergeCell ref="A1:H1"/>
    <mergeCell ref="A3:A5"/>
    <mergeCell ref="B3:B5"/>
    <mergeCell ref="C3:C5"/>
    <mergeCell ref="D3:D5"/>
    <mergeCell ref="E3:E5"/>
    <mergeCell ref="F3:F4"/>
    <mergeCell ref="H3:H4"/>
    <mergeCell ref="G3:G4"/>
  </mergeCells>
  <printOptions horizontalCentered="1"/>
  <pageMargins left="0.196850393700787" right="0.196850393700787" top="0.94488188976377996" bottom="1.2992125984252001" header="0.70866141732283505" footer="0.31496062992126"/>
  <pageSetup paperSize="9" scale="89" fitToHeight="20" orientation="landscape" cellComments="atEnd" r:id="rId1"/>
  <headerFooter>
    <oddHeader>&amp;C&amp;"Arial Bold,Bold"&amp;K000000Design, Supply, Installation, Testing &amp; Commissioning of 400kV and 230kV Transmission Lines’ LILO at Kaliganj and Purbachal Substation on Turnkey Basis (Package-1)</oddHeader>
    <oddFooter>&amp;C&amp;"Calibri,Regular"&amp;K0000001A-&amp;P</oddFooter>
  </headerFooter>
  <rowBreaks count="3" manualBreakCount="3">
    <brk id="27" max="7" man="1"/>
    <brk id="45" max="7" man="1"/>
    <brk id="6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94"/>
  <sheetViews>
    <sheetView view="pageBreakPreview" topLeftCell="A34" zoomScale="85" zoomScaleNormal="90" zoomScaleSheetLayoutView="85" zoomScalePageLayoutView="90" workbookViewId="0">
      <selection activeCell="G84" sqref="G84"/>
    </sheetView>
  </sheetViews>
  <sheetFormatPr defaultColWidth="8.85546875" defaultRowHeight="15" x14ac:dyDescent="0.25"/>
  <cols>
    <col min="1" max="1" width="12.28515625" style="103" customWidth="1"/>
    <col min="2" max="2" width="50.42578125" style="103" customWidth="1"/>
    <col min="3" max="3" width="15" style="103" bestFit="1" customWidth="1"/>
    <col min="4" max="4" width="12.7109375" style="103" bestFit="1" customWidth="1"/>
    <col min="5" max="5" width="10.140625" style="104" customWidth="1"/>
    <col min="6" max="6" width="17.42578125" style="103" customWidth="1"/>
    <col min="7" max="7" width="17.140625" style="103" customWidth="1"/>
    <col min="8" max="8" width="18.28515625" style="103" customWidth="1"/>
    <col min="9" max="10" width="18.85546875" style="103" hidden="1" customWidth="1"/>
    <col min="11" max="11" width="18.42578125" style="103" hidden="1" customWidth="1"/>
    <col min="12" max="12" width="13.7109375" style="103" hidden="1" customWidth="1"/>
    <col min="13" max="13" width="0" style="6" hidden="1" customWidth="1"/>
    <col min="14" max="17" width="0" style="103" hidden="1" customWidth="1"/>
    <col min="18" max="16384" width="8.85546875" style="103"/>
  </cols>
  <sheetData>
    <row r="1" spans="1:13" ht="15.75" x14ac:dyDescent="0.25">
      <c r="A1" s="265" t="e">
        <f>+#REF!</f>
        <v>#REF!</v>
      </c>
      <c r="B1" s="265"/>
      <c r="C1" s="265"/>
      <c r="D1" s="265"/>
      <c r="E1" s="265"/>
      <c r="F1" s="265"/>
      <c r="G1" s="265"/>
      <c r="H1" s="265"/>
      <c r="I1" s="108"/>
      <c r="J1" s="108"/>
    </row>
    <row r="2" spans="1:13" ht="24.75" customHeight="1" x14ac:dyDescent="0.25">
      <c r="A2" s="109" t="s">
        <v>263</v>
      </c>
      <c r="B2" s="259" t="s">
        <v>437</v>
      </c>
      <c r="C2" s="110"/>
      <c r="D2" s="110"/>
      <c r="E2" s="110"/>
      <c r="F2" s="110"/>
      <c r="G2" s="110"/>
      <c r="H2" s="110"/>
      <c r="I2" s="111"/>
      <c r="J2" s="111"/>
    </row>
    <row r="3" spans="1:13" ht="9" customHeight="1" x14ac:dyDescent="0.25">
      <c r="A3" s="289" t="s">
        <v>0</v>
      </c>
      <c r="B3" s="289" t="s">
        <v>1</v>
      </c>
      <c r="C3" s="289" t="s">
        <v>197</v>
      </c>
      <c r="D3" s="289" t="s">
        <v>2</v>
      </c>
      <c r="E3" s="289" t="s">
        <v>3</v>
      </c>
      <c r="F3" s="289" t="s">
        <v>198</v>
      </c>
      <c r="G3" s="290" t="s">
        <v>199</v>
      </c>
      <c r="H3" s="289" t="s">
        <v>107</v>
      </c>
      <c r="I3" s="112"/>
      <c r="J3" s="112"/>
    </row>
    <row r="4" spans="1:13" ht="9" customHeight="1" x14ac:dyDescent="0.25">
      <c r="A4" s="289"/>
      <c r="B4" s="289"/>
      <c r="C4" s="289"/>
      <c r="D4" s="289"/>
      <c r="E4" s="289"/>
      <c r="F4" s="289"/>
      <c r="G4" s="291"/>
      <c r="H4" s="289"/>
      <c r="I4" s="112"/>
      <c r="J4" s="112"/>
    </row>
    <row r="5" spans="1:13" ht="35.25" customHeight="1" x14ac:dyDescent="0.25">
      <c r="A5" s="289"/>
      <c r="B5" s="289"/>
      <c r="C5" s="289"/>
      <c r="D5" s="289"/>
      <c r="E5" s="289"/>
      <c r="F5" s="96" t="s">
        <v>223</v>
      </c>
      <c r="G5" s="96" t="s">
        <v>223</v>
      </c>
      <c r="H5" s="185" t="s">
        <v>106</v>
      </c>
      <c r="I5" s="112"/>
      <c r="J5" s="112"/>
      <c r="M5" s="3"/>
    </row>
    <row r="6" spans="1:13" s="115" customFormat="1" ht="11.25" x14ac:dyDescent="0.2">
      <c r="A6" s="113">
        <v>1</v>
      </c>
      <c r="B6" s="113">
        <v>2</v>
      </c>
      <c r="C6" s="113" t="s">
        <v>6</v>
      </c>
      <c r="D6" s="113">
        <v>4</v>
      </c>
      <c r="E6" s="113">
        <v>5</v>
      </c>
      <c r="F6" s="113">
        <v>6</v>
      </c>
      <c r="G6" s="113" t="s">
        <v>250</v>
      </c>
      <c r="H6" s="113">
        <v>8</v>
      </c>
      <c r="I6" s="114"/>
      <c r="J6" s="114"/>
      <c r="M6" s="3"/>
    </row>
    <row r="7" spans="1:13" ht="17.45" customHeight="1" x14ac:dyDescent="0.25">
      <c r="A7" s="277" t="s">
        <v>264</v>
      </c>
      <c r="B7" s="277"/>
      <c r="C7" s="277"/>
      <c r="D7" s="277"/>
      <c r="E7" s="277"/>
      <c r="F7" s="277"/>
      <c r="G7" s="277"/>
      <c r="H7" s="277"/>
      <c r="I7" s="116"/>
      <c r="J7" s="116"/>
      <c r="M7" s="3"/>
    </row>
    <row r="8" spans="1:13" ht="27.75" customHeight="1" x14ac:dyDescent="0.25">
      <c r="A8" s="277" t="s">
        <v>214</v>
      </c>
      <c r="B8" s="277"/>
      <c r="C8" s="277"/>
      <c r="D8" s="277"/>
      <c r="E8" s="277"/>
      <c r="F8" s="277"/>
      <c r="G8" s="277"/>
      <c r="H8" s="277"/>
      <c r="I8" s="116"/>
      <c r="J8" s="116"/>
      <c r="M8" s="3"/>
    </row>
    <row r="9" spans="1:13" x14ac:dyDescent="0.25">
      <c r="A9" s="185">
        <v>1</v>
      </c>
      <c r="B9" s="117" t="s">
        <v>119</v>
      </c>
      <c r="C9" s="117"/>
      <c r="D9" s="117"/>
      <c r="E9" s="117"/>
      <c r="F9" s="117"/>
      <c r="G9" s="117"/>
      <c r="H9" s="117"/>
      <c r="I9" s="118"/>
      <c r="J9" s="118"/>
      <c r="M9" s="17"/>
    </row>
    <row r="10" spans="1:13" x14ac:dyDescent="0.25">
      <c r="A10" s="178">
        <v>1.1000000000000001</v>
      </c>
      <c r="B10" s="52" t="s">
        <v>215</v>
      </c>
      <c r="C10" s="52"/>
      <c r="D10" s="52"/>
      <c r="E10" s="119"/>
      <c r="F10" s="189"/>
      <c r="G10" s="189"/>
      <c r="H10" s="121"/>
      <c r="I10" s="122"/>
      <c r="J10" s="123">
        <v>4</v>
      </c>
      <c r="K10" s="103" t="s">
        <v>148</v>
      </c>
      <c r="L10" s="103">
        <v>4</v>
      </c>
      <c r="M10" s="7"/>
    </row>
    <row r="11" spans="1:13" x14ac:dyDescent="0.25">
      <c r="A11" s="177" t="s">
        <v>7</v>
      </c>
      <c r="B11" s="191" t="s">
        <v>216</v>
      </c>
      <c r="C11" s="192"/>
      <c r="D11" s="192" t="s">
        <v>58</v>
      </c>
      <c r="E11" s="124">
        <v>1</v>
      </c>
      <c r="F11" s="121"/>
      <c r="G11" s="189"/>
      <c r="H11" s="189"/>
      <c r="I11" s="125"/>
      <c r="J11" s="125"/>
      <c r="K11" s="103" t="s">
        <v>151</v>
      </c>
      <c r="L11" s="103" t="e">
        <f>#REF!+#REF!</f>
        <v>#REF!</v>
      </c>
      <c r="M11" s="7">
        <v>2</v>
      </c>
    </row>
    <row r="12" spans="1:13" x14ac:dyDescent="0.25">
      <c r="A12" s="177" t="s">
        <v>8</v>
      </c>
      <c r="B12" s="191" t="s">
        <v>296</v>
      </c>
      <c r="C12" s="192"/>
      <c r="D12" s="192" t="s">
        <v>58</v>
      </c>
      <c r="E12" s="124">
        <v>1</v>
      </c>
      <c r="F12" s="121"/>
      <c r="G12" s="189"/>
      <c r="H12" s="121"/>
      <c r="I12" s="125"/>
      <c r="J12" s="125"/>
      <c r="K12" s="103" t="s">
        <v>152</v>
      </c>
      <c r="L12" s="103">
        <v>4</v>
      </c>
      <c r="M12" s="7"/>
    </row>
    <row r="13" spans="1:13" x14ac:dyDescent="0.25">
      <c r="A13" s="178">
        <v>1.2</v>
      </c>
      <c r="B13" s="52" t="s">
        <v>120</v>
      </c>
      <c r="C13" s="52"/>
      <c r="D13" s="52"/>
      <c r="E13" s="52"/>
      <c r="F13" s="189"/>
      <c r="G13" s="189"/>
      <c r="H13" s="189"/>
      <c r="I13" s="126">
        <v>2</v>
      </c>
      <c r="J13" s="126"/>
      <c r="M13" s="7"/>
    </row>
    <row r="14" spans="1:13" x14ac:dyDescent="0.25">
      <c r="A14" s="177" t="s">
        <v>9</v>
      </c>
      <c r="B14" s="5" t="s">
        <v>266</v>
      </c>
      <c r="C14" s="192"/>
      <c r="D14" s="192" t="s">
        <v>58</v>
      </c>
      <c r="E14" s="192">
        <v>1</v>
      </c>
      <c r="F14" s="121"/>
      <c r="G14" s="189"/>
      <c r="H14" s="121"/>
      <c r="I14" s="125"/>
      <c r="J14" s="125"/>
      <c r="M14" s="7"/>
    </row>
    <row r="15" spans="1:13" x14ac:dyDescent="0.25">
      <c r="A15" s="177" t="s">
        <v>10</v>
      </c>
      <c r="B15" s="5" t="s">
        <v>270</v>
      </c>
      <c r="C15" s="192"/>
      <c r="D15" s="192" t="s">
        <v>58</v>
      </c>
      <c r="E15" s="192">
        <v>1</v>
      </c>
      <c r="F15" s="121"/>
      <c r="G15" s="189"/>
      <c r="H15" s="121"/>
      <c r="I15" s="125"/>
      <c r="J15" s="125"/>
      <c r="M15" s="7"/>
    </row>
    <row r="16" spans="1:13" ht="19.5" customHeight="1" x14ac:dyDescent="0.25">
      <c r="A16" s="177">
        <v>1.3</v>
      </c>
      <c r="B16" s="191" t="s">
        <v>267</v>
      </c>
      <c r="C16" s="192"/>
      <c r="D16" s="192" t="s">
        <v>11</v>
      </c>
      <c r="E16" s="192">
        <v>1</v>
      </c>
      <c r="F16" s="121"/>
      <c r="G16" s="189"/>
      <c r="H16" s="121"/>
      <c r="I16" s="125"/>
      <c r="J16" s="125"/>
      <c r="M16" s="7"/>
    </row>
    <row r="17" spans="1:13" x14ac:dyDescent="0.25">
      <c r="A17" s="177">
        <v>1.4</v>
      </c>
      <c r="B17" s="191" t="s">
        <v>218</v>
      </c>
      <c r="C17" s="127"/>
      <c r="D17" s="192" t="s">
        <v>11</v>
      </c>
      <c r="E17" s="192">
        <v>1</v>
      </c>
      <c r="F17" s="121"/>
      <c r="G17" s="189"/>
      <c r="H17" s="121"/>
      <c r="I17" s="125">
        <f>SUM(I13:I15)</f>
        <v>2</v>
      </c>
      <c r="J17" s="125"/>
      <c r="K17" s="128" t="s">
        <v>149</v>
      </c>
      <c r="L17" s="128" t="s">
        <v>150</v>
      </c>
      <c r="M17" s="20"/>
    </row>
    <row r="18" spans="1:13" ht="25.5" customHeight="1" x14ac:dyDescent="0.25">
      <c r="A18" s="188">
        <v>2</v>
      </c>
      <c r="B18" s="278" t="s">
        <v>12</v>
      </c>
      <c r="C18" s="279"/>
      <c r="D18" s="280"/>
      <c r="E18" s="130"/>
      <c r="F18" s="131"/>
      <c r="G18" s="189"/>
      <c r="H18" s="131"/>
      <c r="I18" s="132"/>
      <c r="J18" s="132"/>
      <c r="M18" s="7" t="e">
        <f>#REF!</f>
        <v>#REF!</v>
      </c>
    </row>
    <row r="19" spans="1:13" x14ac:dyDescent="0.25">
      <c r="A19" s="188">
        <v>2.1</v>
      </c>
      <c r="B19" s="187" t="s">
        <v>119</v>
      </c>
      <c r="C19" s="187"/>
      <c r="D19" s="187"/>
      <c r="E19" s="187"/>
      <c r="F19" s="131"/>
      <c r="G19" s="189"/>
      <c r="H19" s="131"/>
      <c r="I19" s="132"/>
      <c r="J19" s="132"/>
      <c r="M19" s="20"/>
    </row>
    <row r="20" spans="1:13" ht="29.45" customHeight="1" x14ac:dyDescent="0.25">
      <c r="A20" s="177" t="s">
        <v>30</v>
      </c>
      <c r="B20" s="191" t="s">
        <v>227</v>
      </c>
      <c r="C20" s="192"/>
      <c r="D20" s="192" t="s">
        <v>200</v>
      </c>
      <c r="E20" s="192">
        <v>0.5</v>
      </c>
      <c r="F20" s="121"/>
      <c r="G20" s="189"/>
      <c r="H20" s="121"/>
      <c r="I20" s="125"/>
      <c r="J20" s="125"/>
      <c r="K20" s="103">
        <f>E20/164.6</f>
        <v>3.0376670716889429E-3</v>
      </c>
      <c r="M20" s="7" t="e">
        <f>#REF!</f>
        <v>#REF!</v>
      </c>
    </row>
    <row r="21" spans="1:13" ht="29.45" customHeight="1" x14ac:dyDescent="0.25">
      <c r="A21" s="177" t="s">
        <v>31</v>
      </c>
      <c r="B21" s="191" t="s">
        <v>271</v>
      </c>
      <c r="C21" s="192"/>
      <c r="D21" s="192" t="s">
        <v>200</v>
      </c>
      <c r="E21" s="192">
        <v>0.5</v>
      </c>
      <c r="F21" s="121"/>
      <c r="G21" s="189"/>
      <c r="H21" s="121"/>
      <c r="I21" s="125"/>
      <c r="J21" s="125"/>
      <c r="M21" s="7"/>
    </row>
    <row r="22" spans="1:13" ht="29.45" customHeight="1" x14ac:dyDescent="0.25">
      <c r="A22" s="177" t="s">
        <v>32</v>
      </c>
      <c r="B22" s="191" t="s">
        <v>228</v>
      </c>
      <c r="C22" s="192"/>
      <c r="D22" s="192" t="s">
        <v>200</v>
      </c>
      <c r="E22" s="192">
        <v>0.5</v>
      </c>
      <c r="F22" s="121"/>
      <c r="G22" s="189"/>
      <c r="H22" s="121"/>
      <c r="I22" s="125"/>
      <c r="J22" s="125"/>
      <c r="M22" s="7"/>
    </row>
    <row r="23" spans="1:13" ht="48" customHeight="1" x14ac:dyDescent="0.25">
      <c r="A23" s="177" t="s">
        <v>113</v>
      </c>
      <c r="B23" s="191" t="s">
        <v>272</v>
      </c>
      <c r="C23" s="192"/>
      <c r="D23" s="192" t="s">
        <v>200</v>
      </c>
      <c r="E23" s="192">
        <v>0.5</v>
      </c>
      <c r="F23" s="121"/>
      <c r="G23" s="189"/>
      <c r="H23" s="121"/>
      <c r="I23" s="125"/>
      <c r="J23" s="125"/>
      <c r="M23" s="7"/>
    </row>
    <row r="24" spans="1:13" ht="29.45" customHeight="1" x14ac:dyDescent="0.25">
      <c r="A24" s="177" t="s">
        <v>114</v>
      </c>
      <c r="B24" s="191" t="s">
        <v>273</v>
      </c>
      <c r="C24" s="192"/>
      <c r="D24" s="192" t="s">
        <v>200</v>
      </c>
      <c r="E24" s="192">
        <v>0.5</v>
      </c>
      <c r="F24" s="121"/>
      <c r="G24" s="189"/>
      <c r="H24" s="121"/>
      <c r="I24" s="125"/>
      <c r="J24" s="125"/>
      <c r="M24" s="7"/>
    </row>
    <row r="25" spans="1:13" ht="39" customHeight="1" x14ac:dyDescent="0.25">
      <c r="A25" s="177" t="s">
        <v>274</v>
      </c>
      <c r="B25" s="191" t="s">
        <v>304</v>
      </c>
      <c r="C25" s="192"/>
      <c r="D25" s="192" t="s">
        <v>200</v>
      </c>
      <c r="E25" s="192">
        <v>0.5</v>
      </c>
      <c r="F25" s="121"/>
      <c r="G25" s="189"/>
      <c r="H25" s="121"/>
      <c r="I25" s="125"/>
      <c r="J25" s="125"/>
      <c r="M25" s="7"/>
    </row>
    <row r="26" spans="1:13" ht="25.5" customHeight="1" x14ac:dyDescent="0.25">
      <c r="A26" s="188">
        <v>3</v>
      </c>
      <c r="B26" s="278" t="s">
        <v>280</v>
      </c>
      <c r="C26" s="279"/>
      <c r="D26" s="279"/>
      <c r="E26" s="279"/>
      <c r="F26" s="279"/>
      <c r="G26" s="189"/>
      <c r="H26" s="130"/>
      <c r="I26" s="132"/>
      <c r="J26" s="132"/>
      <c r="M26" s="8"/>
    </row>
    <row r="27" spans="1:13" x14ac:dyDescent="0.25">
      <c r="A27" s="188">
        <v>3.1</v>
      </c>
      <c r="B27" s="187" t="s">
        <v>119</v>
      </c>
      <c r="C27" s="187"/>
      <c r="D27" s="187"/>
      <c r="E27" s="187"/>
      <c r="F27" s="187"/>
      <c r="G27" s="189"/>
      <c r="H27" s="130"/>
      <c r="I27" s="132"/>
      <c r="J27" s="132"/>
      <c r="M27" s="8"/>
    </row>
    <row r="28" spans="1:13" ht="27.75" customHeight="1" x14ac:dyDescent="0.25">
      <c r="A28" s="281" t="s">
        <v>52</v>
      </c>
      <c r="B28" s="53" t="s">
        <v>277</v>
      </c>
      <c r="C28" s="192"/>
      <c r="D28" s="184" t="s">
        <v>13</v>
      </c>
      <c r="E28" s="134">
        <v>1</v>
      </c>
      <c r="F28" s="135"/>
      <c r="G28" s="189"/>
      <c r="H28" s="121"/>
      <c r="I28" s="125"/>
      <c r="J28" s="125"/>
      <c r="M28" s="3"/>
    </row>
    <row r="29" spans="1:13" ht="31.5" customHeight="1" x14ac:dyDescent="0.25">
      <c r="A29" s="281"/>
      <c r="B29" s="53" t="s">
        <v>278</v>
      </c>
      <c r="C29" s="192"/>
      <c r="D29" s="184" t="s">
        <v>13</v>
      </c>
      <c r="E29" s="134">
        <v>1</v>
      </c>
      <c r="F29" s="135"/>
      <c r="G29" s="189"/>
      <c r="H29" s="121"/>
      <c r="I29" s="125"/>
      <c r="J29" s="125"/>
      <c r="M29" s="3" t="s">
        <v>140</v>
      </c>
    </row>
    <row r="30" spans="1:13" ht="27" customHeight="1" x14ac:dyDescent="0.25">
      <c r="A30" s="292" t="s">
        <v>51</v>
      </c>
      <c r="B30" s="53" t="s">
        <v>121</v>
      </c>
      <c r="C30" s="205"/>
      <c r="D30" s="196" t="s">
        <v>13</v>
      </c>
      <c r="E30" s="134">
        <v>1</v>
      </c>
      <c r="F30" s="135"/>
      <c r="G30" s="208"/>
      <c r="H30" s="121"/>
      <c r="I30" s="125"/>
      <c r="J30" s="125"/>
      <c r="M30" s="3"/>
    </row>
    <row r="31" spans="1:13" ht="27" customHeight="1" x14ac:dyDescent="0.25">
      <c r="A31" s="293"/>
      <c r="B31" s="53" t="s">
        <v>245</v>
      </c>
      <c r="C31" s="205"/>
      <c r="D31" s="196" t="s">
        <v>13</v>
      </c>
      <c r="E31" s="134">
        <v>1</v>
      </c>
      <c r="F31" s="135"/>
      <c r="G31" s="208"/>
      <c r="H31" s="121"/>
      <c r="I31" s="125"/>
      <c r="J31" s="125"/>
      <c r="M31" s="3"/>
    </row>
    <row r="32" spans="1:13" ht="27" customHeight="1" x14ac:dyDescent="0.25">
      <c r="A32" s="292" t="s">
        <v>53</v>
      </c>
      <c r="B32" s="53" t="s">
        <v>177</v>
      </c>
      <c r="C32" s="205"/>
      <c r="D32" s="196" t="s">
        <v>13</v>
      </c>
      <c r="E32" s="134">
        <v>24</v>
      </c>
      <c r="F32" s="135"/>
      <c r="G32" s="208"/>
      <c r="H32" s="121"/>
      <c r="I32" s="125"/>
      <c r="J32" s="125"/>
      <c r="M32" s="3"/>
    </row>
    <row r="33" spans="1:13" ht="27" customHeight="1" x14ac:dyDescent="0.25">
      <c r="A33" s="293"/>
      <c r="B33" s="53" t="s">
        <v>178</v>
      </c>
      <c r="C33" s="205"/>
      <c r="D33" s="196" t="s">
        <v>13</v>
      </c>
      <c r="E33" s="134">
        <v>24</v>
      </c>
      <c r="F33" s="135"/>
      <c r="G33" s="208"/>
      <c r="H33" s="121"/>
      <c r="I33" s="125"/>
      <c r="J33" s="125"/>
      <c r="M33" s="3"/>
    </row>
    <row r="34" spans="1:13" ht="21" customHeight="1" x14ac:dyDescent="0.25">
      <c r="A34" s="281" t="s">
        <v>54</v>
      </c>
      <c r="B34" s="53" t="s">
        <v>275</v>
      </c>
      <c r="C34" s="192"/>
      <c r="D34" s="184" t="s">
        <v>13</v>
      </c>
      <c r="E34" s="51">
        <v>24</v>
      </c>
      <c r="F34" s="135"/>
      <c r="G34" s="189"/>
      <c r="H34" s="121"/>
      <c r="I34" s="125"/>
      <c r="J34" s="125"/>
      <c r="M34" s="3"/>
    </row>
    <row r="35" spans="1:13" ht="24" customHeight="1" x14ac:dyDescent="0.25">
      <c r="A35" s="281"/>
      <c r="B35" s="53" t="s">
        <v>279</v>
      </c>
      <c r="C35" s="192"/>
      <c r="D35" s="184" t="s">
        <v>13</v>
      </c>
      <c r="E35" s="51">
        <v>24</v>
      </c>
      <c r="F35" s="135"/>
      <c r="G35" s="189"/>
      <c r="H35" s="121"/>
      <c r="I35" s="125"/>
      <c r="J35" s="125"/>
      <c r="M35" s="3"/>
    </row>
    <row r="36" spans="1:13" ht="27" customHeight="1" x14ac:dyDescent="0.25">
      <c r="A36" s="281" t="s">
        <v>55</v>
      </c>
      <c r="B36" s="53" t="s">
        <v>234</v>
      </c>
      <c r="C36" s="192"/>
      <c r="D36" s="184" t="s">
        <v>13</v>
      </c>
      <c r="E36" s="51">
        <v>6</v>
      </c>
      <c r="F36" s="135"/>
      <c r="G36" s="189"/>
      <c r="H36" s="121"/>
      <c r="I36" s="125"/>
      <c r="J36" s="125"/>
      <c r="L36" s="103" t="s">
        <v>115</v>
      </c>
      <c r="M36" s="3"/>
    </row>
    <row r="37" spans="1:13" ht="25.5" customHeight="1" x14ac:dyDescent="0.25">
      <c r="A37" s="281"/>
      <c r="B37" s="53" t="s">
        <v>235</v>
      </c>
      <c r="C37" s="192"/>
      <c r="D37" s="184" t="s">
        <v>13</v>
      </c>
      <c r="E37" s="51">
        <v>6</v>
      </c>
      <c r="F37" s="135"/>
      <c r="G37" s="189"/>
      <c r="H37" s="121"/>
      <c r="I37" s="125"/>
      <c r="J37" s="125"/>
      <c r="M37" s="3"/>
    </row>
    <row r="38" spans="1:13" x14ac:dyDescent="0.25">
      <c r="A38" s="281" t="s">
        <v>56</v>
      </c>
      <c r="B38" s="53" t="s">
        <v>230</v>
      </c>
      <c r="C38" s="192"/>
      <c r="D38" s="184" t="s">
        <v>13</v>
      </c>
      <c r="E38" s="184">
        <v>12</v>
      </c>
      <c r="F38" s="135"/>
      <c r="G38" s="189"/>
      <c r="H38" s="121"/>
      <c r="I38" s="125"/>
      <c r="J38" s="125"/>
      <c r="K38" s="103" t="s">
        <v>72</v>
      </c>
      <c r="M38" s="3"/>
    </row>
    <row r="39" spans="1:13" x14ac:dyDescent="0.25">
      <c r="A39" s="281"/>
      <c r="B39" s="53" t="s">
        <v>231</v>
      </c>
      <c r="C39" s="192"/>
      <c r="D39" s="184" t="s">
        <v>13</v>
      </c>
      <c r="E39" s="184">
        <v>12</v>
      </c>
      <c r="F39" s="135"/>
      <c r="G39" s="189"/>
      <c r="H39" s="121"/>
      <c r="I39" s="125"/>
      <c r="J39" s="125"/>
      <c r="K39" s="103" t="s">
        <v>72</v>
      </c>
      <c r="M39" s="3"/>
    </row>
    <row r="40" spans="1:13" x14ac:dyDescent="0.25">
      <c r="A40" s="281" t="s">
        <v>122</v>
      </c>
      <c r="B40" s="53" t="s">
        <v>232</v>
      </c>
      <c r="C40" s="192"/>
      <c r="D40" s="184" t="s">
        <v>13</v>
      </c>
      <c r="E40" s="184">
        <v>12</v>
      </c>
      <c r="F40" s="135"/>
      <c r="G40" s="189"/>
      <c r="H40" s="121"/>
      <c r="I40" s="125"/>
      <c r="J40" s="125"/>
      <c r="K40" s="103" t="s">
        <v>72</v>
      </c>
      <c r="M40" s="3"/>
    </row>
    <row r="41" spans="1:13" x14ac:dyDescent="0.25">
      <c r="A41" s="281"/>
      <c r="B41" s="53" t="s">
        <v>233</v>
      </c>
      <c r="C41" s="192"/>
      <c r="D41" s="184" t="s">
        <v>13</v>
      </c>
      <c r="E41" s="184">
        <v>12</v>
      </c>
      <c r="F41" s="135"/>
      <c r="G41" s="189"/>
      <c r="H41" s="121"/>
      <c r="I41" s="125"/>
      <c r="J41" s="125"/>
      <c r="K41" s="103" t="s">
        <v>72</v>
      </c>
      <c r="M41" s="3"/>
    </row>
    <row r="42" spans="1:13" ht="15" customHeight="1" x14ac:dyDescent="0.25">
      <c r="A42" s="136"/>
      <c r="B42" s="282" t="s">
        <v>247</v>
      </c>
      <c r="C42" s="282"/>
      <c r="D42" s="282"/>
      <c r="E42" s="282"/>
      <c r="F42" s="282"/>
      <c r="G42" s="137"/>
      <c r="H42" s="137"/>
      <c r="I42" s="132"/>
      <c r="J42" s="132"/>
      <c r="M42" s="3"/>
    </row>
    <row r="43" spans="1:13" ht="28.5" customHeight="1" x14ac:dyDescent="0.25">
      <c r="A43" s="184" t="s">
        <v>56</v>
      </c>
      <c r="B43" s="191" t="s">
        <v>15</v>
      </c>
      <c r="C43" s="192"/>
      <c r="D43" s="192" t="s">
        <v>14</v>
      </c>
      <c r="E43" s="192">
        <v>2</v>
      </c>
      <c r="F43" s="121"/>
      <c r="G43" s="189"/>
      <c r="H43" s="121"/>
      <c r="I43" s="125"/>
      <c r="J43" s="125"/>
      <c r="M43" s="3"/>
    </row>
    <row r="44" spans="1:13" ht="28.5" customHeight="1" x14ac:dyDescent="0.25">
      <c r="A44" s="184" t="s">
        <v>122</v>
      </c>
      <c r="B44" s="191" t="s">
        <v>16</v>
      </c>
      <c r="C44" s="192"/>
      <c r="D44" s="192" t="s">
        <v>14</v>
      </c>
      <c r="E44" s="192">
        <v>6</v>
      </c>
      <c r="F44" s="121"/>
      <c r="G44" s="189"/>
      <c r="H44" s="121"/>
      <c r="I44" s="125"/>
      <c r="J44" s="125"/>
      <c r="M44" s="3"/>
    </row>
    <row r="45" spans="1:13" x14ac:dyDescent="0.25">
      <c r="A45" s="138"/>
      <c r="B45" s="137" t="s">
        <v>17</v>
      </c>
      <c r="C45" s="137"/>
      <c r="D45" s="137"/>
      <c r="E45" s="137"/>
      <c r="F45" s="137"/>
      <c r="G45" s="137"/>
      <c r="H45" s="127"/>
      <c r="I45" s="125"/>
      <c r="J45" s="125"/>
      <c r="M45" s="3"/>
    </row>
    <row r="46" spans="1:13" x14ac:dyDescent="0.25">
      <c r="A46" s="138" t="s">
        <v>123</v>
      </c>
      <c r="B46" s="191" t="s">
        <v>18</v>
      </c>
      <c r="C46" s="192"/>
      <c r="D46" s="192" t="s">
        <v>19</v>
      </c>
      <c r="E46" s="124">
        <v>4</v>
      </c>
      <c r="F46" s="121"/>
      <c r="G46" s="189"/>
      <c r="H46" s="121"/>
      <c r="I46" s="125"/>
      <c r="J46" s="125"/>
      <c r="M46" s="3"/>
    </row>
    <row r="47" spans="1:13" x14ac:dyDescent="0.25">
      <c r="A47" s="138" t="s">
        <v>124</v>
      </c>
      <c r="B47" s="191" t="s">
        <v>20</v>
      </c>
      <c r="C47" s="192"/>
      <c r="D47" s="192" t="s">
        <v>19</v>
      </c>
      <c r="E47" s="124">
        <v>4</v>
      </c>
      <c r="F47" s="121"/>
      <c r="G47" s="189"/>
      <c r="H47" s="121"/>
      <c r="I47" s="125"/>
      <c r="J47" s="125"/>
      <c r="M47" s="3"/>
    </row>
    <row r="48" spans="1:13" x14ac:dyDescent="0.25">
      <c r="A48" s="138" t="s">
        <v>125</v>
      </c>
      <c r="B48" s="191" t="s">
        <v>21</v>
      </c>
      <c r="C48" s="192"/>
      <c r="D48" s="192" t="s">
        <v>19</v>
      </c>
      <c r="E48" s="124">
        <v>4</v>
      </c>
      <c r="F48" s="121"/>
      <c r="G48" s="189"/>
      <c r="H48" s="121"/>
      <c r="I48" s="125"/>
      <c r="J48" s="125"/>
      <c r="M48" s="3"/>
    </row>
    <row r="49" spans="1:13" x14ac:dyDescent="0.25">
      <c r="A49" s="138" t="s">
        <v>126</v>
      </c>
      <c r="B49" s="191" t="s">
        <v>201</v>
      </c>
      <c r="C49" s="192"/>
      <c r="D49" s="192" t="s">
        <v>22</v>
      </c>
      <c r="E49" s="264">
        <v>6</v>
      </c>
      <c r="F49" s="121"/>
      <c r="G49" s="189"/>
      <c r="H49" s="121"/>
      <c r="I49" s="125"/>
      <c r="J49" s="125"/>
      <c r="M49" s="3"/>
    </row>
    <row r="50" spans="1:13" x14ac:dyDescent="0.25">
      <c r="A50" s="139">
        <v>4</v>
      </c>
      <c r="B50" s="190" t="s">
        <v>23</v>
      </c>
      <c r="C50" s="127"/>
      <c r="D50" s="192"/>
      <c r="E50" s="124"/>
      <c r="F50" s="121"/>
      <c r="G50" s="189"/>
      <c r="H50" s="121"/>
      <c r="I50" s="125"/>
      <c r="J50" s="125"/>
      <c r="M50" s="3"/>
    </row>
    <row r="51" spans="1:13" ht="36.75" customHeight="1" x14ac:dyDescent="0.25">
      <c r="A51" s="141">
        <v>4.0999999999999996</v>
      </c>
      <c r="B51" s="191" t="s">
        <v>127</v>
      </c>
      <c r="C51" s="192"/>
      <c r="D51" s="192" t="s">
        <v>41</v>
      </c>
      <c r="E51" s="124">
        <v>1</v>
      </c>
      <c r="F51" s="121"/>
      <c r="G51" s="189"/>
      <c r="H51" s="121"/>
      <c r="I51" s="125"/>
      <c r="J51" s="125"/>
      <c r="M51" s="3"/>
    </row>
    <row r="52" spans="1:13" ht="36" x14ac:dyDescent="0.25">
      <c r="A52" s="141">
        <v>4.2</v>
      </c>
      <c r="B52" s="191" t="s">
        <v>128</v>
      </c>
      <c r="C52" s="192"/>
      <c r="D52" s="192" t="s">
        <v>41</v>
      </c>
      <c r="E52" s="124">
        <v>1</v>
      </c>
      <c r="F52" s="121"/>
      <c r="G52" s="189"/>
      <c r="H52" s="121"/>
      <c r="I52" s="125"/>
      <c r="J52" s="125"/>
      <c r="M52" s="3"/>
    </row>
    <row r="53" spans="1:13" ht="37.5" customHeight="1" x14ac:dyDescent="0.25">
      <c r="A53" s="141">
        <v>4.3</v>
      </c>
      <c r="B53" s="191" t="s">
        <v>156</v>
      </c>
      <c r="C53" s="192"/>
      <c r="D53" s="192" t="s">
        <v>58</v>
      </c>
      <c r="E53" s="124">
        <v>3</v>
      </c>
      <c r="F53" s="121"/>
      <c r="G53" s="189"/>
      <c r="H53" s="121"/>
      <c r="I53" s="125"/>
      <c r="J53" s="125"/>
      <c r="M53" s="3"/>
    </row>
    <row r="54" spans="1:13" x14ac:dyDescent="0.25">
      <c r="A54" s="138">
        <v>4.4000000000000004</v>
      </c>
      <c r="B54" s="191" t="s">
        <v>157</v>
      </c>
      <c r="C54" s="192"/>
      <c r="D54" s="192" t="s">
        <v>58</v>
      </c>
      <c r="E54" s="124">
        <v>3</v>
      </c>
      <c r="F54" s="121"/>
      <c r="G54" s="189"/>
      <c r="H54" s="121"/>
      <c r="I54" s="125"/>
      <c r="J54" s="125"/>
      <c r="M54" s="3"/>
    </row>
    <row r="55" spans="1:13" x14ac:dyDescent="0.25">
      <c r="A55" s="138">
        <v>4.5</v>
      </c>
      <c r="B55" s="191" t="s">
        <v>158</v>
      </c>
      <c r="C55" s="192"/>
      <c r="D55" s="192" t="s">
        <v>58</v>
      </c>
      <c r="E55" s="124">
        <v>3</v>
      </c>
      <c r="F55" s="121"/>
      <c r="G55" s="189"/>
      <c r="H55" s="121"/>
      <c r="I55" s="125"/>
      <c r="J55" s="125"/>
      <c r="M55" s="3"/>
    </row>
    <row r="56" spans="1:13" ht="24.75" customHeight="1" x14ac:dyDescent="0.25">
      <c r="A56" s="138">
        <v>4.5999999999999996</v>
      </c>
      <c r="B56" s="191" t="s">
        <v>159</v>
      </c>
      <c r="C56" s="192"/>
      <c r="D56" s="192" t="s">
        <v>58</v>
      </c>
      <c r="E56" s="124">
        <v>12</v>
      </c>
      <c r="F56" s="121"/>
      <c r="G56" s="189"/>
      <c r="H56" s="121"/>
      <c r="I56" s="125"/>
      <c r="J56" s="125"/>
      <c r="M56" s="3"/>
    </row>
    <row r="57" spans="1:13" x14ac:dyDescent="0.25">
      <c r="A57" s="188">
        <v>5</v>
      </c>
      <c r="B57" s="130" t="s">
        <v>24</v>
      </c>
      <c r="C57" s="130"/>
      <c r="D57" s="130"/>
      <c r="E57" s="130"/>
      <c r="F57" s="131"/>
      <c r="G57" s="189"/>
      <c r="H57" s="131"/>
      <c r="I57" s="132"/>
      <c r="J57" s="132"/>
      <c r="M57" s="9">
        <f>H57-K57/1000</f>
        <v>0</v>
      </c>
    </row>
    <row r="58" spans="1:13" x14ac:dyDescent="0.25">
      <c r="A58" s="188">
        <v>5.0999999999999996</v>
      </c>
      <c r="B58" s="187" t="s">
        <v>153</v>
      </c>
      <c r="C58" s="187"/>
      <c r="D58" s="187"/>
      <c r="E58" s="187"/>
      <c r="F58" s="131"/>
      <c r="G58" s="189"/>
      <c r="H58" s="131"/>
      <c r="I58" s="132"/>
      <c r="J58" s="132"/>
      <c r="M58" s="9">
        <f>K57/1000</f>
        <v>0</v>
      </c>
    </row>
    <row r="59" spans="1:13" x14ac:dyDescent="0.25">
      <c r="A59" s="177" t="s">
        <v>141</v>
      </c>
      <c r="B59" s="191" t="s">
        <v>129</v>
      </c>
      <c r="C59" s="127"/>
      <c r="D59" s="192"/>
      <c r="E59" s="192"/>
      <c r="F59" s="121"/>
      <c r="G59" s="189"/>
      <c r="H59" s="121"/>
      <c r="I59" s="125"/>
      <c r="J59" s="125"/>
      <c r="M59" s="3"/>
    </row>
    <row r="60" spans="1:13" x14ac:dyDescent="0.25">
      <c r="A60" s="56" t="s">
        <v>60</v>
      </c>
      <c r="B60" s="191" t="s">
        <v>130</v>
      </c>
      <c r="C60" s="192"/>
      <c r="D60" s="192" t="s">
        <v>132</v>
      </c>
      <c r="E60" s="192">
        <v>1</v>
      </c>
      <c r="F60" s="121"/>
      <c r="G60" s="189"/>
      <c r="H60" s="121"/>
      <c r="I60" s="125"/>
      <c r="J60" s="125"/>
      <c r="M60" s="3"/>
    </row>
    <row r="61" spans="1:13" x14ac:dyDescent="0.25">
      <c r="A61" s="56" t="s">
        <v>61</v>
      </c>
      <c r="B61" s="191" t="s">
        <v>131</v>
      </c>
      <c r="C61" s="192"/>
      <c r="D61" s="192" t="s">
        <v>132</v>
      </c>
      <c r="E61" s="192">
        <v>1</v>
      </c>
      <c r="F61" s="121"/>
      <c r="G61" s="189"/>
      <c r="H61" s="121"/>
      <c r="I61" s="125"/>
      <c r="J61" s="125"/>
      <c r="M61" s="3"/>
    </row>
    <row r="62" spans="1:13" ht="19.5" customHeight="1" x14ac:dyDescent="0.25">
      <c r="A62" s="99">
        <v>5.2</v>
      </c>
      <c r="B62" s="190" t="s">
        <v>133</v>
      </c>
      <c r="C62" s="127"/>
      <c r="D62" s="192"/>
      <c r="E62" s="192"/>
      <c r="F62" s="121"/>
      <c r="G62" s="121"/>
      <c r="H62" s="121"/>
      <c r="I62" s="125"/>
      <c r="J62" s="125"/>
      <c r="M62" s="3"/>
    </row>
    <row r="63" spans="1:13" ht="24.75" customHeight="1" x14ac:dyDescent="0.25">
      <c r="A63" s="56"/>
      <c r="B63" s="283" t="s">
        <v>134</v>
      </c>
      <c r="C63" s="284"/>
      <c r="D63" s="284"/>
      <c r="E63" s="284"/>
      <c r="F63" s="284"/>
      <c r="G63" s="284"/>
      <c r="H63" s="285"/>
      <c r="I63" s="125"/>
      <c r="J63" s="125"/>
      <c r="M63" s="3"/>
    </row>
    <row r="64" spans="1:13" x14ac:dyDescent="0.25">
      <c r="A64" s="56"/>
      <c r="B64" s="190" t="s">
        <v>119</v>
      </c>
      <c r="C64" s="127"/>
      <c r="D64" s="192"/>
      <c r="E64" s="192"/>
      <c r="F64" s="121"/>
      <c r="G64" s="121"/>
      <c r="H64" s="121"/>
      <c r="I64" s="125"/>
      <c r="J64" s="125"/>
      <c r="M64" s="3"/>
    </row>
    <row r="65" spans="1:15" ht="27.75" customHeight="1" x14ac:dyDescent="0.25">
      <c r="A65" s="56" t="s">
        <v>143</v>
      </c>
      <c r="B65" s="191" t="s">
        <v>282</v>
      </c>
      <c r="C65" s="192"/>
      <c r="D65" s="192" t="s">
        <v>14</v>
      </c>
      <c r="E65" s="192">
        <v>6</v>
      </c>
      <c r="F65" s="121"/>
      <c r="G65" s="189"/>
      <c r="H65" s="121"/>
      <c r="I65" s="125"/>
      <c r="J65" s="125"/>
      <c r="M65" s="3"/>
    </row>
    <row r="66" spans="1:15" x14ac:dyDescent="0.25">
      <c r="A66" s="99">
        <v>5.3</v>
      </c>
      <c r="B66" s="190" t="s">
        <v>135</v>
      </c>
      <c r="C66" s="127"/>
      <c r="D66" s="192"/>
      <c r="E66" s="192"/>
      <c r="F66" s="121"/>
      <c r="G66" s="189"/>
      <c r="H66" s="121"/>
      <c r="I66" s="125"/>
      <c r="J66" s="125"/>
      <c r="M66" s="3"/>
    </row>
    <row r="67" spans="1:15" x14ac:dyDescent="0.25">
      <c r="A67" s="100" t="s">
        <v>146</v>
      </c>
      <c r="B67" s="191" t="s">
        <v>283</v>
      </c>
      <c r="C67" s="192"/>
      <c r="D67" s="192" t="s">
        <v>58</v>
      </c>
      <c r="E67" s="124">
        <v>2</v>
      </c>
      <c r="F67" s="121"/>
      <c r="G67" s="189"/>
      <c r="H67" s="121"/>
      <c r="I67" s="125"/>
      <c r="J67" s="125"/>
      <c r="M67" s="3"/>
    </row>
    <row r="68" spans="1:15" x14ac:dyDescent="0.25">
      <c r="A68" s="100" t="s">
        <v>147</v>
      </c>
      <c r="B68" s="191" t="s">
        <v>284</v>
      </c>
      <c r="C68" s="192"/>
      <c r="D68" s="192" t="s">
        <v>58</v>
      </c>
      <c r="E68" s="192">
        <v>2</v>
      </c>
      <c r="F68" s="121"/>
      <c r="G68" s="189"/>
      <c r="H68" s="121"/>
      <c r="I68" s="125"/>
      <c r="J68" s="125"/>
      <c r="M68" s="3"/>
    </row>
    <row r="69" spans="1:15" ht="17.45" customHeight="1" x14ac:dyDescent="0.25">
      <c r="A69" s="100" t="s">
        <v>179</v>
      </c>
      <c r="B69" s="191" t="s">
        <v>285</v>
      </c>
      <c r="C69" s="192"/>
      <c r="D69" s="192" t="s">
        <v>58</v>
      </c>
      <c r="E69" s="192">
        <v>5</v>
      </c>
      <c r="F69" s="121"/>
      <c r="G69" s="189"/>
      <c r="H69" s="121"/>
      <c r="I69" s="125"/>
      <c r="J69" s="125"/>
      <c r="M69" s="3"/>
    </row>
    <row r="70" spans="1:15" ht="18.600000000000001" customHeight="1" x14ac:dyDescent="0.25">
      <c r="A70" s="100" t="s">
        <v>180</v>
      </c>
      <c r="B70" s="191" t="s">
        <v>286</v>
      </c>
      <c r="C70" s="192"/>
      <c r="D70" s="192" t="s">
        <v>58</v>
      </c>
      <c r="E70" s="192">
        <v>4</v>
      </c>
      <c r="F70" s="121"/>
      <c r="G70" s="189"/>
      <c r="H70" s="121"/>
      <c r="I70" s="125"/>
      <c r="J70" s="125"/>
      <c r="M70" s="3"/>
    </row>
    <row r="71" spans="1:15" x14ac:dyDescent="0.25">
      <c r="A71" s="100" t="s">
        <v>181</v>
      </c>
      <c r="B71" s="191" t="s">
        <v>287</v>
      </c>
      <c r="C71" s="192"/>
      <c r="D71" s="192" t="s">
        <v>58</v>
      </c>
      <c r="E71" s="192">
        <v>3</v>
      </c>
      <c r="F71" s="121"/>
      <c r="G71" s="189"/>
      <c r="H71" s="121"/>
      <c r="I71" s="125"/>
      <c r="J71" s="125"/>
      <c r="M71" s="3"/>
    </row>
    <row r="72" spans="1:15" x14ac:dyDescent="0.25">
      <c r="A72" s="100" t="s">
        <v>182</v>
      </c>
      <c r="B72" s="191" t="s">
        <v>288</v>
      </c>
      <c r="C72" s="192"/>
      <c r="D72" s="192" t="s">
        <v>58</v>
      </c>
      <c r="E72" s="192">
        <v>3</v>
      </c>
      <c r="F72" s="121"/>
      <c r="G72" s="189"/>
      <c r="H72" s="121"/>
      <c r="I72" s="125"/>
      <c r="J72" s="125"/>
      <c r="M72" s="3"/>
    </row>
    <row r="73" spans="1:15" x14ac:dyDescent="0.25">
      <c r="A73" s="100" t="s">
        <v>183</v>
      </c>
      <c r="B73" s="191" t="s">
        <v>289</v>
      </c>
      <c r="C73" s="192"/>
      <c r="D73" s="192" t="s">
        <v>58</v>
      </c>
      <c r="E73" s="192">
        <v>3</v>
      </c>
      <c r="F73" s="121"/>
      <c r="G73" s="189"/>
      <c r="H73" s="121"/>
      <c r="I73" s="125"/>
      <c r="J73" s="125"/>
      <c r="M73" s="3"/>
    </row>
    <row r="74" spans="1:15" ht="18" customHeight="1" x14ac:dyDescent="0.25">
      <c r="A74" s="99">
        <v>5.4</v>
      </c>
      <c r="B74" s="190" t="s">
        <v>136</v>
      </c>
      <c r="C74" s="192"/>
      <c r="D74" s="192" t="s">
        <v>58</v>
      </c>
      <c r="E74" s="192">
        <v>1</v>
      </c>
      <c r="F74" s="121"/>
      <c r="G74" s="189"/>
      <c r="H74" s="121"/>
      <c r="I74" s="125"/>
      <c r="J74" s="125"/>
      <c r="M74" s="3"/>
    </row>
    <row r="75" spans="1:15" ht="22.35" customHeight="1" x14ac:dyDescent="0.25">
      <c r="A75" s="99">
        <v>5.5</v>
      </c>
      <c r="B75" s="190" t="s">
        <v>137</v>
      </c>
      <c r="C75" s="192"/>
      <c r="D75" s="192" t="s">
        <v>58</v>
      </c>
      <c r="E75" s="192">
        <v>1</v>
      </c>
      <c r="F75" s="121"/>
      <c r="G75" s="189"/>
      <c r="H75" s="121"/>
      <c r="I75" s="125"/>
      <c r="J75" s="125"/>
      <c r="M75" s="3"/>
    </row>
    <row r="76" spans="1:15" ht="51.75" customHeight="1" x14ac:dyDescent="0.25">
      <c r="A76" s="99">
        <v>5.6</v>
      </c>
      <c r="B76" s="190" t="s">
        <v>138</v>
      </c>
      <c r="C76" s="192"/>
      <c r="D76" s="192" t="s">
        <v>58</v>
      </c>
      <c r="E76" s="192">
        <v>1</v>
      </c>
      <c r="F76" s="121"/>
      <c r="G76" s="189"/>
      <c r="H76" s="121"/>
      <c r="I76" s="125"/>
      <c r="J76" s="125"/>
      <c r="M76" s="3"/>
    </row>
    <row r="77" spans="1:15" ht="15.75" customHeight="1" x14ac:dyDescent="0.25">
      <c r="A77" s="274" t="s">
        <v>108</v>
      </c>
      <c r="B77" s="275"/>
      <c r="C77" s="275"/>
      <c r="D77" s="275"/>
      <c r="E77" s="275"/>
      <c r="F77" s="276"/>
      <c r="G77" s="101"/>
      <c r="H77" s="102"/>
      <c r="I77" s="142"/>
      <c r="J77" s="142"/>
      <c r="M77" s="3"/>
    </row>
    <row r="78" spans="1:15" x14ac:dyDescent="0.25">
      <c r="G78" s="105"/>
      <c r="M78" s="103"/>
      <c r="N78" s="106">
        <f>SUM(N77:N77)</f>
        <v>0</v>
      </c>
      <c r="O78" s="63"/>
    </row>
    <row r="79" spans="1:15" x14ac:dyDescent="0.25">
      <c r="G79" s="65"/>
      <c r="M79" s="103"/>
      <c r="O79" s="67"/>
    </row>
    <row r="80" spans="1:15" ht="7.5" customHeight="1" x14ac:dyDescent="0.25">
      <c r="G80" s="107"/>
      <c r="M80" s="103"/>
      <c r="O80" s="67"/>
    </row>
    <row r="81" spans="1:13" x14ac:dyDescent="0.25">
      <c r="B81" s="143" t="s">
        <v>202</v>
      </c>
      <c r="C81" s="67"/>
      <c r="D81" s="67"/>
      <c r="E81" s="67"/>
      <c r="F81" s="67"/>
      <c r="M81" s="10"/>
    </row>
    <row r="82" spans="1:13" ht="15" customHeight="1" x14ac:dyDescent="0.25">
      <c r="B82" s="143" t="s">
        <v>203</v>
      </c>
      <c r="C82" s="143"/>
      <c r="D82" s="143"/>
      <c r="E82" s="143"/>
      <c r="F82" s="143"/>
      <c r="M82" s="3"/>
    </row>
    <row r="83" spans="1:13" ht="27.75" customHeight="1" x14ac:dyDescent="0.25">
      <c r="B83" s="270" t="s">
        <v>204</v>
      </c>
      <c r="C83" s="270"/>
      <c r="D83" s="270"/>
      <c r="E83" s="270"/>
      <c r="F83" s="270"/>
      <c r="G83" s="270"/>
      <c r="H83" s="270"/>
    </row>
    <row r="84" spans="1:13" ht="14.45" customHeight="1" x14ac:dyDescent="0.25">
      <c r="B84" s="269"/>
      <c r="C84" s="269"/>
      <c r="D84" s="269"/>
      <c r="E84" s="269"/>
      <c r="F84" s="144"/>
    </row>
    <row r="85" spans="1:13" x14ac:dyDescent="0.25">
      <c r="A85" s="27" t="s">
        <v>162</v>
      </c>
      <c r="B85" s="28"/>
      <c r="C85" s="28"/>
      <c r="D85" s="28"/>
      <c r="E85" s="29"/>
      <c r="F85" s="28"/>
      <c r="G85" s="28"/>
    </row>
    <row r="86" spans="1:13" x14ac:dyDescent="0.25">
      <c r="A86" s="69" t="s">
        <v>100</v>
      </c>
      <c r="B86" s="182" t="s">
        <v>101</v>
      </c>
      <c r="C86" s="69" t="s">
        <v>102</v>
      </c>
      <c r="D86" s="271" t="s">
        <v>103</v>
      </c>
      <c r="E86" s="272"/>
      <c r="F86" s="273"/>
      <c r="G86" s="28"/>
    </row>
    <row r="87" spans="1:13" x14ac:dyDescent="0.25">
      <c r="A87" s="69">
        <v>1</v>
      </c>
      <c r="B87" s="70" t="s">
        <v>185</v>
      </c>
      <c r="C87" s="71"/>
      <c r="D87" s="286"/>
      <c r="E87" s="287"/>
      <c r="F87" s="288"/>
      <c r="G87" s="28"/>
    </row>
    <row r="88" spans="1:13" x14ac:dyDescent="0.25">
      <c r="A88" s="69">
        <f t="shared" ref="A88:A93" si="0">+A87+1</f>
        <v>2</v>
      </c>
      <c r="B88" s="70" t="s">
        <v>186</v>
      </c>
      <c r="C88" s="71"/>
      <c r="D88" s="286"/>
      <c r="E88" s="287"/>
      <c r="F88" s="288"/>
      <c r="G88" s="28"/>
    </row>
    <row r="89" spans="1:13" x14ac:dyDescent="0.25">
      <c r="A89" s="69">
        <f t="shared" si="0"/>
        <v>3</v>
      </c>
      <c r="B89" s="70" t="s">
        <v>187</v>
      </c>
      <c r="C89" s="71"/>
      <c r="D89" s="286"/>
      <c r="E89" s="287"/>
      <c r="F89" s="288"/>
      <c r="G89" s="28"/>
    </row>
    <row r="90" spans="1:13" x14ac:dyDescent="0.25">
      <c r="A90" s="69">
        <f t="shared" si="0"/>
        <v>4</v>
      </c>
      <c r="B90" s="70" t="s">
        <v>188</v>
      </c>
      <c r="C90" s="71"/>
      <c r="D90" s="286"/>
      <c r="E90" s="287"/>
      <c r="F90" s="288"/>
      <c r="G90" s="28"/>
    </row>
    <row r="91" spans="1:13" x14ac:dyDescent="0.25">
      <c r="A91" s="69">
        <f t="shared" si="0"/>
        <v>5</v>
      </c>
      <c r="B91" s="70" t="s">
        <v>189</v>
      </c>
      <c r="C91" s="71"/>
      <c r="D91" s="286"/>
      <c r="E91" s="287"/>
      <c r="F91" s="288"/>
      <c r="G91" s="28"/>
    </row>
    <row r="92" spans="1:13" x14ac:dyDescent="0.25">
      <c r="A92" s="69">
        <f t="shared" si="0"/>
        <v>6</v>
      </c>
      <c r="B92" s="70" t="s">
        <v>190</v>
      </c>
      <c r="C92" s="71"/>
      <c r="D92" s="286"/>
      <c r="E92" s="287"/>
      <c r="F92" s="288"/>
      <c r="G92" s="28"/>
    </row>
    <row r="93" spans="1:13" x14ac:dyDescent="0.25">
      <c r="A93" s="69">
        <f t="shared" si="0"/>
        <v>7</v>
      </c>
      <c r="B93" s="70" t="s">
        <v>191</v>
      </c>
      <c r="C93" s="71"/>
      <c r="D93" s="286"/>
      <c r="E93" s="287"/>
      <c r="F93" s="288"/>
      <c r="G93" s="28"/>
    </row>
    <row r="94" spans="1:13" x14ac:dyDescent="0.25">
      <c r="E94" s="145">
        <f>SUM(E10:E76)</f>
        <v>251</v>
      </c>
    </row>
  </sheetData>
  <mergeCells count="33">
    <mergeCell ref="D90:F90"/>
    <mergeCell ref="D91:F91"/>
    <mergeCell ref="D92:F92"/>
    <mergeCell ref="D93:F93"/>
    <mergeCell ref="B83:H83"/>
    <mergeCell ref="B84:E84"/>
    <mergeCell ref="D86:F86"/>
    <mergeCell ref="D87:F87"/>
    <mergeCell ref="D88:F88"/>
    <mergeCell ref="D89:F89"/>
    <mergeCell ref="A77:F77"/>
    <mergeCell ref="A7:H7"/>
    <mergeCell ref="A8:H8"/>
    <mergeCell ref="B18:D18"/>
    <mergeCell ref="B26:F26"/>
    <mergeCell ref="A28:A29"/>
    <mergeCell ref="A34:A35"/>
    <mergeCell ref="A30:A31"/>
    <mergeCell ref="A32:A33"/>
    <mergeCell ref="A36:A37"/>
    <mergeCell ref="A38:A39"/>
    <mergeCell ref="A40:A41"/>
    <mergeCell ref="B42:F42"/>
    <mergeCell ref="B63:H63"/>
    <mergeCell ref="A1:H1"/>
    <mergeCell ref="A3:A5"/>
    <mergeCell ref="B3:B5"/>
    <mergeCell ref="C3:C5"/>
    <mergeCell ref="D3:D5"/>
    <mergeCell ref="E3:E5"/>
    <mergeCell ref="F3:F4"/>
    <mergeCell ref="G3:G4"/>
    <mergeCell ref="H3:H4"/>
  </mergeCells>
  <printOptions horizontalCentered="1"/>
  <pageMargins left="0.196850393700787" right="0.196850393700787" top="0.98425196850393704" bottom="1.2992125984252001" header="0.70866141732283505" footer="0.31496062992126"/>
  <pageSetup paperSize="9" scale="84"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&amp;C&amp;"Calibri,Regular"&amp;K0000001B-&amp;P</oddFooter>
  </headerFooter>
  <rowBreaks count="3" manualBreakCount="3">
    <brk id="25" max="7" man="1"/>
    <brk id="44" max="7" man="1"/>
    <brk id="6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O99"/>
  <sheetViews>
    <sheetView view="pageBreakPreview" topLeftCell="A74" zoomScale="85" zoomScaleNormal="90" zoomScaleSheetLayoutView="85" zoomScalePageLayoutView="90" workbookViewId="0">
      <selection activeCell="E19" sqref="E19"/>
    </sheetView>
  </sheetViews>
  <sheetFormatPr defaultColWidth="8.85546875" defaultRowHeight="15" x14ac:dyDescent="0.25"/>
  <cols>
    <col min="1" max="1" width="12.28515625" style="103" customWidth="1"/>
    <col min="2" max="2" width="51.42578125" style="103" customWidth="1"/>
    <col min="3" max="3" width="15" style="103" bestFit="1" customWidth="1"/>
    <col min="4" max="4" width="12.7109375" style="103" bestFit="1" customWidth="1"/>
    <col min="5" max="5" width="9" style="104" customWidth="1"/>
    <col min="6" max="6" width="17.28515625" style="103" customWidth="1"/>
    <col min="7" max="8" width="18" style="103" customWidth="1"/>
    <col min="9" max="10" width="18.85546875" style="103" hidden="1" customWidth="1"/>
    <col min="11" max="11" width="18.42578125" style="103" hidden="1" customWidth="1"/>
    <col min="12" max="12" width="13.7109375" style="103" hidden="1" customWidth="1"/>
    <col min="13" max="13" width="0" style="6" hidden="1" customWidth="1"/>
    <col min="14" max="17" width="0" style="103" hidden="1" customWidth="1"/>
    <col min="18" max="16384" width="8.85546875" style="103"/>
  </cols>
  <sheetData>
    <row r="1" spans="1:13" ht="15.75" x14ac:dyDescent="0.25">
      <c r="A1" s="265"/>
      <c r="B1" s="265"/>
      <c r="C1" s="265"/>
      <c r="D1" s="265"/>
      <c r="E1" s="265"/>
      <c r="F1" s="265"/>
      <c r="G1" s="265"/>
      <c r="H1" s="265"/>
      <c r="I1" s="108"/>
      <c r="J1" s="108"/>
    </row>
    <row r="2" spans="1:13" ht="15.75" x14ac:dyDescent="0.25">
      <c r="A2" s="109" t="s">
        <v>305</v>
      </c>
      <c r="B2" s="110" t="s">
        <v>369</v>
      </c>
      <c r="C2" s="110"/>
      <c r="D2" s="110"/>
      <c r="E2" s="110"/>
      <c r="F2" s="110"/>
      <c r="G2" s="110"/>
      <c r="H2" s="110"/>
      <c r="I2" s="111"/>
      <c r="J2" s="111"/>
    </row>
    <row r="3" spans="1:13" ht="9" customHeight="1" x14ac:dyDescent="0.25">
      <c r="A3" s="289" t="s">
        <v>0</v>
      </c>
      <c r="B3" s="289" t="s">
        <v>1</v>
      </c>
      <c r="C3" s="289" t="s">
        <v>197</v>
      </c>
      <c r="D3" s="289" t="s">
        <v>2</v>
      </c>
      <c r="E3" s="289" t="s">
        <v>3</v>
      </c>
      <c r="F3" s="289" t="s">
        <v>198</v>
      </c>
      <c r="G3" s="290" t="s">
        <v>199</v>
      </c>
      <c r="H3" s="289" t="s">
        <v>107</v>
      </c>
      <c r="I3" s="112"/>
      <c r="J3" s="112"/>
    </row>
    <row r="4" spans="1:13" ht="9" customHeight="1" x14ac:dyDescent="0.25">
      <c r="A4" s="289"/>
      <c r="B4" s="289"/>
      <c r="C4" s="289"/>
      <c r="D4" s="289"/>
      <c r="E4" s="289"/>
      <c r="F4" s="289"/>
      <c r="G4" s="291"/>
      <c r="H4" s="289"/>
      <c r="I4" s="112"/>
      <c r="J4" s="112"/>
    </row>
    <row r="5" spans="1:13" ht="35.25" customHeight="1" x14ac:dyDescent="0.25">
      <c r="A5" s="289"/>
      <c r="B5" s="289"/>
      <c r="C5" s="289"/>
      <c r="D5" s="289"/>
      <c r="E5" s="289"/>
      <c r="F5" s="96" t="s">
        <v>223</v>
      </c>
      <c r="G5" s="96" t="s">
        <v>223</v>
      </c>
      <c r="H5" s="214" t="s">
        <v>430</v>
      </c>
      <c r="I5" s="112"/>
      <c r="J5" s="112"/>
      <c r="M5" s="3"/>
    </row>
    <row r="6" spans="1:13" s="115" customFormat="1" ht="11.25" x14ac:dyDescent="0.2">
      <c r="A6" s="113">
        <v>1</v>
      </c>
      <c r="B6" s="113">
        <v>2</v>
      </c>
      <c r="C6" s="113" t="s">
        <v>6</v>
      </c>
      <c r="D6" s="113">
        <v>4</v>
      </c>
      <c r="E6" s="113">
        <v>5</v>
      </c>
      <c r="F6" s="113">
        <v>6</v>
      </c>
      <c r="G6" s="113" t="s">
        <v>250</v>
      </c>
      <c r="H6" s="113">
        <v>8</v>
      </c>
      <c r="I6" s="114"/>
      <c r="J6" s="114"/>
      <c r="M6" s="3"/>
    </row>
    <row r="7" spans="1:13" ht="17.45" customHeight="1" x14ac:dyDescent="0.25">
      <c r="A7" s="277" t="s">
        <v>171</v>
      </c>
      <c r="B7" s="277"/>
      <c r="C7" s="277"/>
      <c r="D7" s="277"/>
      <c r="E7" s="277"/>
      <c r="F7" s="277"/>
      <c r="G7" s="277"/>
      <c r="H7" s="277"/>
      <c r="I7" s="116"/>
      <c r="J7" s="116"/>
      <c r="M7" s="3"/>
    </row>
    <row r="8" spans="1:13" ht="27.75" customHeight="1" x14ac:dyDescent="0.25">
      <c r="A8" s="277" t="s">
        <v>306</v>
      </c>
      <c r="B8" s="277"/>
      <c r="C8" s="277"/>
      <c r="D8" s="277"/>
      <c r="E8" s="277"/>
      <c r="F8" s="277"/>
      <c r="G8" s="277"/>
      <c r="H8" s="277"/>
      <c r="I8" s="116"/>
      <c r="J8" s="116"/>
      <c r="M8" s="3"/>
    </row>
    <row r="9" spans="1:13" x14ac:dyDescent="0.25">
      <c r="A9" s="214">
        <v>1</v>
      </c>
      <c r="B9" s="117" t="s">
        <v>119</v>
      </c>
      <c r="C9" s="117"/>
      <c r="D9" s="117"/>
      <c r="E9" s="117"/>
      <c r="F9" s="117"/>
      <c r="G9" s="117"/>
      <c r="H9" s="117"/>
      <c r="I9" s="118"/>
      <c r="J9" s="118"/>
      <c r="M9" s="17"/>
    </row>
    <row r="10" spans="1:13" x14ac:dyDescent="0.25">
      <c r="A10" s="178">
        <v>1.1000000000000001</v>
      </c>
      <c r="B10" s="52" t="s">
        <v>120</v>
      </c>
      <c r="C10" s="52"/>
      <c r="D10" s="52"/>
      <c r="E10" s="119"/>
      <c r="F10" s="223"/>
      <c r="G10" s="223"/>
      <c r="H10" s="121"/>
      <c r="I10" s="122"/>
      <c r="J10" s="123">
        <v>4</v>
      </c>
      <c r="K10" s="103" t="s">
        <v>148</v>
      </c>
      <c r="L10" s="103">
        <v>4</v>
      </c>
      <c r="M10" s="7"/>
    </row>
    <row r="11" spans="1:13" x14ac:dyDescent="0.25">
      <c r="A11" s="177" t="s">
        <v>7</v>
      </c>
      <c r="B11" s="226" t="s">
        <v>353</v>
      </c>
      <c r="C11" s="227"/>
      <c r="D11" s="227" t="s">
        <v>58</v>
      </c>
      <c r="E11" s="124">
        <v>1</v>
      </c>
      <c r="F11" s="121"/>
      <c r="G11" s="223"/>
      <c r="H11" s="223"/>
      <c r="I11" s="125"/>
      <c r="J11" s="125"/>
      <c r="K11" s="103" t="s">
        <v>151</v>
      </c>
      <c r="L11" s="103">
        <f>I25+I27</f>
        <v>4</v>
      </c>
      <c r="M11" s="7">
        <v>2</v>
      </c>
    </row>
    <row r="12" spans="1:13" x14ac:dyDescent="0.25">
      <c r="A12" s="177" t="s">
        <v>8</v>
      </c>
      <c r="B12" s="226" t="s">
        <v>307</v>
      </c>
      <c r="C12" s="227"/>
      <c r="D12" s="227" t="s">
        <v>58</v>
      </c>
      <c r="E12" s="124">
        <v>1</v>
      </c>
      <c r="F12" s="121"/>
      <c r="G12" s="223"/>
      <c r="H12" s="121"/>
      <c r="I12" s="125"/>
      <c r="J12" s="125"/>
      <c r="K12" s="103" t="s">
        <v>152</v>
      </c>
      <c r="L12" s="103">
        <v>4</v>
      </c>
      <c r="M12" s="7"/>
    </row>
    <row r="13" spans="1:13" x14ac:dyDescent="0.25">
      <c r="A13" s="178">
        <v>1.2</v>
      </c>
      <c r="B13" s="224" t="s">
        <v>361</v>
      </c>
      <c r="C13" s="227"/>
      <c r="D13" s="227"/>
      <c r="E13" s="124"/>
      <c r="F13" s="121"/>
      <c r="G13" s="223"/>
      <c r="H13" s="121"/>
      <c r="I13" s="125"/>
      <c r="J13" s="125"/>
      <c r="M13" s="7"/>
    </row>
    <row r="14" spans="1:13" x14ac:dyDescent="0.25">
      <c r="A14" s="177" t="s">
        <v>9</v>
      </c>
      <c r="B14" s="226" t="s">
        <v>309</v>
      </c>
      <c r="C14" s="227"/>
      <c r="D14" s="227" t="s">
        <v>58</v>
      </c>
      <c r="E14" s="124">
        <v>1</v>
      </c>
      <c r="F14" s="121"/>
      <c r="G14" s="223"/>
      <c r="H14" s="121"/>
      <c r="I14" s="125"/>
      <c r="J14" s="125"/>
      <c r="M14" s="7"/>
    </row>
    <row r="15" spans="1:13" x14ac:dyDescent="0.25">
      <c r="A15" s="177" t="s">
        <v>10</v>
      </c>
      <c r="B15" s="226" t="s">
        <v>310</v>
      </c>
      <c r="C15" s="227"/>
      <c r="D15" s="227" t="s">
        <v>58</v>
      </c>
      <c r="E15" s="124">
        <v>1</v>
      </c>
      <c r="F15" s="121"/>
      <c r="G15" s="223"/>
      <c r="H15" s="121"/>
      <c r="I15" s="125"/>
      <c r="J15" s="125"/>
      <c r="M15" s="7"/>
    </row>
    <row r="16" spans="1:13" x14ac:dyDescent="0.25">
      <c r="A16" s="178">
        <v>1.3</v>
      </c>
      <c r="B16" s="52" t="s">
        <v>308</v>
      </c>
      <c r="C16" s="52"/>
      <c r="D16" s="52"/>
      <c r="E16" s="52"/>
      <c r="F16" s="223"/>
      <c r="G16" s="223"/>
      <c r="H16" s="223"/>
      <c r="I16" s="126">
        <v>2</v>
      </c>
      <c r="J16" s="126"/>
      <c r="M16" s="7"/>
    </row>
    <row r="17" spans="1:13" x14ac:dyDescent="0.25">
      <c r="A17" s="177" t="s">
        <v>312</v>
      </c>
      <c r="B17" s="5" t="s">
        <v>309</v>
      </c>
      <c r="C17" s="227"/>
      <c r="D17" s="227" t="s">
        <v>58</v>
      </c>
      <c r="E17" s="227">
        <v>1</v>
      </c>
      <c r="F17" s="121"/>
      <c r="G17" s="223"/>
      <c r="H17" s="121"/>
      <c r="I17" s="125"/>
      <c r="J17" s="125"/>
      <c r="M17" s="7"/>
    </row>
    <row r="18" spans="1:13" x14ac:dyDescent="0.25">
      <c r="A18" s="177" t="s">
        <v>314</v>
      </c>
      <c r="B18" s="5" t="s">
        <v>310</v>
      </c>
      <c r="C18" s="227"/>
      <c r="D18" s="227" t="s">
        <v>58</v>
      </c>
      <c r="E18" s="227">
        <v>1</v>
      </c>
      <c r="F18" s="121"/>
      <c r="G18" s="223"/>
      <c r="H18" s="121"/>
      <c r="I18" s="125"/>
      <c r="J18" s="125"/>
      <c r="M18" s="7"/>
    </row>
    <row r="19" spans="1:13" x14ac:dyDescent="0.25">
      <c r="A19" s="178">
        <v>1.4</v>
      </c>
      <c r="B19" s="233" t="s">
        <v>355</v>
      </c>
      <c r="C19" s="227"/>
      <c r="D19" s="227"/>
      <c r="E19" s="227"/>
      <c r="F19" s="121"/>
      <c r="G19" s="223"/>
      <c r="H19" s="121"/>
      <c r="I19" s="125"/>
      <c r="J19" s="125"/>
      <c r="M19" s="7"/>
    </row>
    <row r="20" spans="1:13" x14ac:dyDescent="0.25">
      <c r="A20" s="177" t="s">
        <v>362</v>
      </c>
      <c r="B20" s="5" t="s">
        <v>356</v>
      </c>
      <c r="C20" s="227"/>
      <c r="D20" s="227" t="s">
        <v>58</v>
      </c>
      <c r="E20" s="227">
        <v>1</v>
      </c>
      <c r="F20" s="121"/>
      <c r="G20" s="223"/>
      <c r="H20" s="121"/>
      <c r="I20" s="125"/>
      <c r="J20" s="125"/>
      <c r="M20" s="7"/>
    </row>
    <row r="21" spans="1:13" x14ac:dyDescent="0.25">
      <c r="A21" s="177" t="s">
        <v>363</v>
      </c>
      <c r="B21" s="5" t="s">
        <v>359</v>
      </c>
      <c r="C21" s="227"/>
      <c r="D21" s="227" t="s">
        <v>58</v>
      </c>
      <c r="E21" s="227">
        <v>1</v>
      </c>
      <c r="F21" s="121"/>
      <c r="G21" s="223"/>
      <c r="H21" s="121"/>
      <c r="I21" s="125"/>
      <c r="J21" s="125"/>
      <c r="M21" s="7"/>
    </row>
    <row r="22" spans="1:13" x14ac:dyDescent="0.25">
      <c r="A22" s="178">
        <v>1.5</v>
      </c>
      <c r="B22" s="233" t="s">
        <v>354</v>
      </c>
      <c r="C22" s="227"/>
      <c r="D22" s="227"/>
      <c r="E22" s="227"/>
      <c r="F22" s="121"/>
      <c r="G22" s="223"/>
      <c r="H22" s="121"/>
      <c r="I22" s="125"/>
      <c r="J22" s="125"/>
      <c r="M22" s="7"/>
    </row>
    <row r="23" spans="1:13" x14ac:dyDescent="0.25">
      <c r="A23" s="177" t="s">
        <v>364</v>
      </c>
      <c r="B23" s="5" t="s">
        <v>357</v>
      </c>
      <c r="C23" s="227"/>
      <c r="D23" s="227" t="s">
        <v>58</v>
      </c>
      <c r="E23" s="227">
        <v>1</v>
      </c>
      <c r="F23" s="121"/>
      <c r="G23" s="223"/>
      <c r="H23" s="121"/>
      <c r="I23" s="125"/>
      <c r="J23" s="125"/>
      <c r="M23" s="7"/>
    </row>
    <row r="24" spans="1:13" x14ac:dyDescent="0.25">
      <c r="A24" s="177" t="s">
        <v>365</v>
      </c>
      <c r="B24" s="5" t="s">
        <v>358</v>
      </c>
      <c r="C24" s="227"/>
      <c r="D24" s="227" t="s">
        <v>58</v>
      </c>
      <c r="E24" s="227">
        <v>1</v>
      </c>
      <c r="F24" s="121"/>
      <c r="G24" s="223"/>
      <c r="H24" s="121"/>
      <c r="I24" s="125"/>
      <c r="J24" s="125"/>
      <c r="M24" s="7"/>
    </row>
    <row r="25" spans="1:13" x14ac:dyDescent="0.25">
      <c r="A25" s="178">
        <v>1.6</v>
      </c>
      <c r="B25" s="52" t="s">
        <v>311</v>
      </c>
      <c r="C25" s="52"/>
      <c r="D25" s="52"/>
      <c r="E25" s="52"/>
      <c r="F25" s="223"/>
      <c r="G25" s="223"/>
      <c r="H25" s="223"/>
      <c r="I25" s="126">
        <v>2</v>
      </c>
      <c r="J25" s="126"/>
      <c r="M25" s="7"/>
    </row>
    <row r="26" spans="1:13" x14ac:dyDescent="0.25">
      <c r="A26" s="177" t="s">
        <v>366</v>
      </c>
      <c r="B26" s="244" t="s">
        <v>313</v>
      </c>
      <c r="C26" s="227"/>
      <c r="D26" s="227" t="s">
        <v>58</v>
      </c>
      <c r="E26" s="227">
        <v>1</v>
      </c>
      <c r="F26" s="121"/>
      <c r="G26" s="223"/>
      <c r="H26" s="121"/>
      <c r="I26" s="125"/>
      <c r="J26" s="125"/>
      <c r="M26" s="7"/>
    </row>
    <row r="27" spans="1:13" x14ac:dyDescent="0.25">
      <c r="A27" s="177" t="s">
        <v>367</v>
      </c>
      <c r="B27" s="244" t="s">
        <v>315</v>
      </c>
      <c r="C27" s="227"/>
      <c r="D27" s="227" t="s">
        <v>58</v>
      </c>
      <c r="E27" s="227">
        <v>1</v>
      </c>
      <c r="F27" s="121"/>
      <c r="G27" s="223"/>
      <c r="H27" s="121"/>
      <c r="I27" s="125">
        <v>2</v>
      </c>
      <c r="J27" s="125"/>
      <c r="M27" s="7"/>
    </row>
    <row r="28" spans="1:13" x14ac:dyDescent="0.25">
      <c r="A28" s="178">
        <v>1.7</v>
      </c>
      <c r="B28" s="52" t="s">
        <v>360</v>
      </c>
      <c r="C28" s="227"/>
      <c r="D28" s="227" t="s">
        <v>58</v>
      </c>
      <c r="E28" s="227">
        <v>2</v>
      </c>
      <c r="F28" s="121"/>
      <c r="G28" s="223"/>
      <c r="H28" s="121"/>
      <c r="I28" s="125"/>
      <c r="J28" s="125"/>
      <c r="M28" s="7"/>
    </row>
    <row r="29" spans="1:13" ht="24" x14ac:dyDescent="0.25">
      <c r="A29" s="178">
        <v>1.8</v>
      </c>
      <c r="B29" s="226" t="s">
        <v>316</v>
      </c>
      <c r="C29" s="127"/>
      <c r="D29" s="227" t="s">
        <v>11</v>
      </c>
      <c r="E29" s="227">
        <v>4</v>
      </c>
      <c r="F29" s="121"/>
      <c r="G29" s="223"/>
      <c r="H29" s="121"/>
      <c r="I29" s="125">
        <f>SUM(I16:I27)</f>
        <v>6</v>
      </c>
      <c r="J29" s="125"/>
      <c r="K29" s="128" t="s">
        <v>149</v>
      </c>
      <c r="L29" s="128" t="s">
        <v>150</v>
      </c>
      <c r="M29" s="20"/>
    </row>
    <row r="30" spans="1:13" ht="27.75" customHeight="1" x14ac:dyDescent="0.25">
      <c r="A30" s="217">
        <v>2</v>
      </c>
      <c r="B30" s="278" t="s">
        <v>12</v>
      </c>
      <c r="C30" s="279"/>
      <c r="D30" s="280"/>
      <c r="E30" s="130"/>
      <c r="F30" s="131"/>
      <c r="G30" s="223"/>
      <c r="H30" s="131"/>
      <c r="I30" s="132"/>
      <c r="J30" s="132"/>
      <c r="M30" s="7" t="e">
        <f>#REF!</f>
        <v>#REF!</v>
      </c>
    </row>
    <row r="31" spans="1:13" x14ac:dyDescent="0.25">
      <c r="A31" s="217">
        <v>2.1</v>
      </c>
      <c r="B31" s="216" t="s">
        <v>119</v>
      </c>
      <c r="C31" s="216"/>
      <c r="D31" s="216"/>
      <c r="E31" s="216"/>
      <c r="F31" s="131"/>
      <c r="G31" s="223"/>
      <c r="H31" s="131"/>
      <c r="I31" s="132"/>
      <c r="J31" s="132"/>
      <c r="M31" s="20"/>
    </row>
    <row r="32" spans="1:13" ht="29.45" customHeight="1" x14ac:dyDescent="0.25">
      <c r="A32" s="177" t="s">
        <v>30</v>
      </c>
      <c r="B32" s="226" t="s">
        <v>368</v>
      </c>
      <c r="C32" s="227"/>
      <c r="D32" s="227" t="s">
        <v>200</v>
      </c>
      <c r="E32" s="227">
        <v>3.5</v>
      </c>
      <c r="F32" s="121"/>
      <c r="G32" s="223"/>
      <c r="H32" s="121"/>
      <c r="I32" s="125"/>
      <c r="J32" s="125"/>
      <c r="K32" s="103">
        <f>E32/164.6</f>
        <v>2.12636695018226E-2</v>
      </c>
      <c r="M32" s="7" t="e">
        <f>#REF!</f>
        <v>#REF!</v>
      </c>
    </row>
    <row r="33" spans="1:13" ht="40.5" customHeight="1" x14ac:dyDescent="0.25">
      <c r="A33" s="177" t="s">
        <v>31</v>
      </c>
      <c r="B33" s="226" t="s">
        <v>317</v>
      </c>
      <c r="C33" s="227"/>
      <c r="D33" s="227" t="s">
        <v>200</v>
      </c>
      <c r="E33" s="227">
        <v>3.5</v>
      </c>
      <c r="F33" s="121"/>
      <c r="G33" s="223"/>
      <c r="H33" s="121"/>
      <c r="I33" s="125"/>
      <c r="J33" s="125"/>
      <c r="M33" s="7"/>
    </row>
    <row r="34" spans="1:13" ht="23.25" customHeight="1" x14ac:dyDescent="0.25">
      <c r="A34" s="217">
        <v>3</v>
      </c>
      <c r="B34" s="294" t="s">
        <v>372</v>
      </c>
      <c r="C34" s="295"/>
      <c r="D34" s="295"/>
      <c r="E34" s="295"/>
      <c r="F34" s="295"/>
      <c r="G34" s="295"/>
      <c r="H34" s="296"/>
      <c r="I34" s="132"/>
      <c r="J34" s="132"/>
      <c r="M34" s="8"/>
    </row>
    <row r="35" spans="1:13" x14ac:dyDescent="0.25">
      <c r="A35" s="217">
        <v>3.1</v>
      </c>
      <c r="B35" s="216" t="s">
        <v>119</v>
      </c>
      <c r="C35" s="216"/>
      <c r="D35" s="216"/>
      <c r="E35" s="216"/>
      <c r="F35" s="216"/>
      <c r="G35" s="223"/>
      <c r="H35" s="130"/>
      <c r="I35" s="132"/>
      <c r="J35" s="132"/>
      <c r="M35" s="8"/>
    </row>
    <row r="36" spans="1:13" ht="23.1" customHeight="1" x14ac:dyDescent="0.25">
      <c r="A36" s="281" t="s">
        <v>52</v>
      </c>
      <c r="B36" s="53" t="s">
        <v>121</v>
      </c>
      <c r="C36" s="227"/>
      <c r="D36" s="213" t="s">
        <v>13</v>
      </c>
      <c r="E36" s="134">
        <v>6</v>
      </c>
      <c r="F36" s="135"/>
      <c r="G36" s="223"/>
      <c r="H36" s="121"/>
      <c r="I36" s="125"/>
      <c r="J36" s="125"/>
      <c r="M36" s="3"/>
    </row>
    <row r="37" spans="1:13" ht="24" x14ac:dyDescent="0.25">
      <c r="A37" s="281"/>
      <c r="B37" s="53" t="s">
        <v>318</v>
      </c>
      <c r="C37" s="227"/>
      <c r="D37" s="213" t="s">
        <v>13</v>
      </c>
      <c r="E37" s="134">
        <v>6</v>
      </c>
      <c r="F37" s="135"/>
      <c r="G37" s="223"/>
      <c r="H37" s="121"/>
      <c r="I37" s="125"/>
      <c r="J37" s="125"/>
      <c r="M37" s="3" t="s">
        <v>140</v>
      </c>
    </row>
    <row r="38" spans="1:13" x14ac:dyDescent="0.25">
      <c r="A38" s="281" t="s">
        <v>51</v>
      </c>
      <c r="B38" s="53" t="s">
        <v>177</v>
      </c>
      <c r="C38" s="227"/>
      <c r="D38" s="213" t="s">
        <v>13</v>
      </c>
      <c r="E38" s="51">
        <v>240</v>
      </c>
      <c r="F38" s="135"/>
      <c r="G38" s="223"/>
      <c r="H38" s="121"/>
      <c r="I38" s="125"/>
      <c r="J38" s="125"/>
      <c r="M38" s="3"/>
    </row>
    <row r="39" spans="1:13" x14ac:dyDescent="0.25">
      <c r="A39" s="281"/>
      <c r="B39" s="53" t="s">
        <v>178</v>
      </c>
      <c r="C39" s="227"/>
      <c r="D39" s="213" t="s">
        <v>13</v>
      </c>
      <c r="E39" s="51">
        <v>240</v>
      </c>
      <c r="F39" s="135"/>
      <c r="G39" s="223"/>
      <c r="H39" s="121"/>
      <c r="I39" s="125"/>
      <c r="J39" s="125"/>
      <c r="M39" s="3"/>
    </row>
    <row r="40" spans="1:13" ht="24" x14ac:dyDescent="0.25">
      <c r="A40" s="281" t="s">
        <v>53</v>
      </c>
      <c r="B40" s="53" t="s">
        <v>319</v>
      </c>
      <c r="C40" s="227"/>
      <c r="D40" s="213" t="s">
        <v>13</v>
      </c>
      <c r="E40" s="51">
        <v>6</v>
      </c>
      <c r="F40" s="135"/>
      <c r="G40" s="223"/>
      <c r="H40" s="121"/>
      <c r="I40" s="125"/>
      <c r="J40" s="125"/>
      <c r="L40" s="103" t="s">
        <v>115</v>
      </c>
      <c r="M40" s="3"/>
    </row>
    <row r="41" spans="1:13" ht="28.5" customHeight="1" x14ac:dyDescent="0.25">
      <c r="A41" s="281"/>
      <c r="B41" s="53" t="s">
        <v>320</v>
      </c>
      <c r="C41" s="227"/>
      <c r="D41" s="213" t="s">
        <v>13</v>
      </c>
      <c r="E41" s="51">
        <v>6</v>
      </c>
      <c r="F41" s="135"/>
      <c r="G41" s="223"/>
      <c r="H41" s="121"/>
      <c r="I41" s="125"/>
      <c r="J41" s="125"/>
      <c r="M41" s="3"/>
    </row>
    <row r="42" spans="1:13" x14ac:dyDescent="0.25">
      <c r="A42" s="281" t="s">
        <v>54</v>
      </c>
      <c r="B42" s="53" t="s">
        <v>321</v>
      </c>
      <c r="C42" s="227"/>
      <c r="D42" s="213" t="s">
        <v>13</v>
      </c>
      <c r="E42" s="213">
        <v>12</v>
      </c>
      <c r="F42" s="135"/>
      <c r="G42" s="223"/>
      <c r="H42" s="121"/>
      <c r="I42" s="125"/>
      <c r="J42" s="125"/>
      <c r="K42" s="103" t="s">
        <v>72</v>
      </c>
      <c r="M42" s="3"/>
    </row>
    <row r="43" spans="1:13" x14ac:dyDescent="0.25">
      <c r="A43" s="281"/>
      <c r="B43" s="53" t="s">
        <v>322</v>
      </c>
      <c r="C43" s="227"/>
      <c r="D43" s="213" t="s">
        <v>13</v>
      </c>
      <c r="E43" s="213">
        <v>12</v>
      </c>
      <c r="F43" s="135"/>
      <c r="G43" s="223"/>
      <c r="H43" s="121"/>
      <c r="I43" s="125"/>
      <c r="J43" s="125"/>
      <c r="K43" s="103" t="s">
        <v>72</v>
      </c>
      <c r="M43" s="3"/>
    </row>
    <row r="44" spans="1:13" x14ac:dyDescent="0.25">
      <c r="A44" s="281" t="s">
        <v>55</v>
      </c>
      <c r="B44" s="53" t="s">
        <v>323</v>
      </c>
      <c r="C44" s="227"/>
      <c r="D44" s="213" t="s">
        <v>13</v>
      </c>
      <c r="E44" s="213">
        <v>12</v>
      </c>
      <c r="F44" s="135"/>
      <c r="G44" s="223"/>
      <c r="H44" s="121"/>
      <c r="I44" s="125"/>
      <c r="J44" s="125"/>
      <c r="K44" s="103" t="s">
        <v>72</v>
      </c>
      <c r="M44" s="3"/>
    </row>
    <row r="45" spans="1:13" x14ac:dyDescent="0.25">
      <c r="A45" s="281"/>
      <c r="B45" s="53" t="s">
        <v>324</v>
      </c>
      <c r="C45" s="227"/>
      <c r="D45" s="213" t="s">
        <v>13</v>
      </c>
      <c r="E45" s="213">
        <v>12</v>
      </c>
      <c r="F45" s="135"/>
      <c r="G45" s="223"/>
      <c r="H45" s="121"/>
      <c r="I45" s="125"/>
      <c r="J45" s="125"/>
      <c r="K45" s="103" t="s">
        <v>72</v>
      </c>
      <c r="M45" s="3"/>
    </row>
    <row r="46" spans="1:13" ht="15" customHeight="1" x14ac:dyDescent="0.25">
      <c r="A46" s="136"/>
      <c r="B46" s="282" t="s">
        <v>325</v>
      </c>
      <c r="C46" s="282"/>
      <c r="D46" s="282"/>
      <c r="E46" s="282"/>
      <c r="F46" s="282"/>
      <c r="G46" s="137"/>
      <c r="H46" s="137"/>
      <c r="I46" s="132"/>
      <c r="J46" s="132"/>
      <c r="M46" s="3"/>
    </row>
    <row r="47" spans="1:13" ht="30.75" customHeight="1" x14ac:dyDescent="0.25">
      <c r="A47" s="213" t="s">
        <v>56</v>
      </c>
      <c r="B47" s="226" t="s">
        <v>15</v>
      </c>
      <c r="C47" s="227"/>
      <c r="D47" s="227" t="s">
        <v>14</v>
      </c>
      <c r="E47" s="227">
        <v>4</v>
      </c>
      <c r="F47" s="121"/>
      <c r="G47" s="223"/>
      <c r="H47" s="121"/>
      <c r="I47" s="125"/>
      <c r="J47" s="125"/>
      <c r="M47" s="3"/>
    </row>
    <row r="48" spans="1:13" ht="25.5" customHeight="1" x14ac:dyDescent="0.25">
      <c r="A48" s="213" t="s">
        <v>122</v>
      </c>
      <c r="B48" s="226" t="s">
        <v>16</v>
      </c>
      <c r="C48" s="227"/>
      <c r="D48" s="227" t="s">
        <v>14</v>
      </c>
      <c r="E48" s="227">
        <v>20</v>
      </c>
      <c r="F48" s="121"/>
      <c r="G48" s="223"/>
      <c r="H48" s="121"/>
      <c r="I48" s="125"/>
      <c r="J48" s="125"/>
      <c r="M48" s="3"/>
    </row>
    <row r="49" spans="1:13" x14ac:dyDescent="0.25">
      <c r="A49" s="138"/>
      <c r="B49" s="137" t="s">
        <v>17</v>
      </c>
      <c r="C49" s="137"/>
      <c r="D49" s="137"/>
      <c r="E49" s="137"/>
      <c r="F49" s="137"/>
      <c r="G49" s="137"/>
      <c r="H49" s="127"/>
      <c r="I49" s="125"/>
      <c r="J49" s="125"/>
      <c r="M49" s="3"/>
    </row>
    <row r="50" spans="1:13" x14ac:dyDescent="0.25">
      <c r="A50" s="138" t="s">
        <v>123</v>
      </c>
      <c r="B50" s="226" t="s">
        <v>18</v>
      </c>
      <c r="C50" s="227"/>
      <c r="D50" s="227" t="s">
        <v>19</v>
      </c>
      <c r="E50" s="124">
        <v>14</v>
      </c>
      <c r="F50" s="121"/>
      <c r="G50" s="223"/>
      <c r="H50" s="121"/>
      <c r="I50" s="125"/>
      <c r="J50" s="125"/>
      <c r="M50" s="3"/>
    </row>
    <row r="51" spans="1:13" x14ac:dyDescent="0.25">
      <c r="A51" s="138" t="s">
        <v>124</v>
      </c>
      <c r="B51" s="226" t="s">
        <v>20</v>
      </c>
      <c r="C51" s="227"/>
      <c r="D51" s="227" t="s">
        <v>19</v>
      </c>
      <c r="E51" s="124">
        <v>14</v>
      </c>
      <c r="F51" s="121"/>
      <c r="G51" s="223"/>
      <c r="H51" s="121"/>
      <c r="I51" s="125"/>
      <c r="J51" s="125"/>
      <c r="M51" s="3"/>
    </row>
    <row r="52" spans="1:13" x14ac:dyDescent="0.25">
      <c r="A52" s="138" t="s">
        <v>125</v>
      </c>
      <c r="B52" s="226" t="s">
        <v>21</v>
      </c>
      <c r="C52" s="227"/>
      <c r="D52" s="227" t="s">
        <v>19</v>
      </c>
      <c r="E52" s="124">
        <v>14</v>
      </c>
      <c r="F52" s="121"/>
      <c r="G52" s="223"/>
      <c r="H52" s="121"/>
      <c r="I52" s="125"/>
      <c r="J52" s="125"/>
      <c r="M52" s="3"/>
    </row>
    <row r="53" spans="1:13" x14ac:dyDescent="0.25">
      <c r="A53" s="138" t="s">
        <v>126</v>
      </c>
      <c r="B53" s="226" t="s">
        <v>201</v>
      </c>
      <c r="C53" s="227"/>
      <c r="D53" s="227" t="s">
        <v>22</v>
      </c>
      <c r="E53" s="124">
        <v>36</v>
      </c>
      <c r="F53" s="121"/>
      <c r="G53" s="223"/>
      <c r="H53" s="121"/>
      <c r="I53" s="125"/>
      <c r="J53" s="125"/>
      <c r="M53" s="3"/>
    </row>
    <row r="54" spans="1:13" x14ac:dyDescent="0.25">
      <c r="A54" s="139">
        <v>4</v>
      </c>
      <c r="B54" s="224" t="s">
        <v>23</v>
      </c>
      <c r="C54" s="127"/>
      <c r="D54" s="227"/>
      <c r="E54" s="124"/>
      <c r="F54" s="121"/>
      <c r="G54" s="223"/>
      <c r="H54" s="121"/>
      <c r="I54" s="125"/>
      <c r="J54" s="125"/>
      <c r="M54" s="3"/>
    </row>
    <row r="55" spans="1:13" ht="39.75" customHeight="1" x14ac:dyDescent="0.25">
      <c r="A55" s="141">
        <v>4.0999999999999996</v>
      </c>
      <c r="B55" s="226" t="s">
        <v>127</v>
      </c>
      <c r="C55" s="227"/>
      <c r="D55" s="227" t="s">
        <v>41</v>
      </c>
      <c r="E55" s="124">
        <v>1</v>
      </c>
      <c r="F55" s="121"/>
      <c r="G55" s="223"/>
      <c r="H55" s="121"/>
      <c r="I55" s="125"/>
      <c r="J55" s="125"/>
      <c r="M55" s="3"/>
    </row>
    <row r="56" spans="1:13" ht="36" x14ac:dyDescent="0.25">
      <c r="A56" s="141">
        <v>4.2</v>
      </c>
      <c r="B56" s="226" t="s">
        <v>128</v>
      </c>
      <c r="C56" s="227"/>
      <c r="D56" s="227" t="s">
        <v>41</v>
      </c>
      <c r="E56" s="124">
        <v>1</v>
      </c>
      <c r="F56" s="121"/>
      <c r="G56" s="223"/>
      <c r="H56" s="121"/>
      <c r="I56" s="125"/>
      <c r="J56" s="125"/>
      <c r="M56" s="3"/>
    </row>
    <row r="57" spans="1:13" ht="37.5" customHeight="1" x14ac:dyDescent="0.25">
      <c r="A57" s="141">
        <v>4.3</v>
      </c>
      <c r="B57" s="226" t="s">
        <v>156</v>
      </c>
      <c r="C57" s="227"/>
      <c r="D57" s="227" t="s">
        <v>58</v>
      </c>
      <c r="E57" s="124">
        <v>3</v>
      </c>
      <c r="F57" s="121"/>
      <c r="G57" s="223"/>
      <c r="H57" s="121"/>
      <c r="I57" s="125"/>
      <c r="J57" s="125"/>
      <c r="M57" s="3"/>
    </row>
    <row r="58" spans="1:13" x14ac:dyDescent="0.25">
      <c r="A58" s="138">
        <v>4.4000000000000004</v>
      </c>
      <c r="B58" s="226" t="s">
        <v>157</v>
      </c>
      <c r="C58" s="227"/>
      <c r="D58" s="227" t="s">
        <v>58</v>
      </c>
      <c r="E58" s="124">
        <v>3</v>
      </c>
      <c r="F58" s="121"/>
      <c r="G58" s="223"/>
      <c r="H58" s="121"/>
      <c r="I58" s="125"/>
      <c r="J58" s="125"/>
      <c r="M58" s="3"/>
    </row>
    <row r="59" spans="1:13" x14ac:dyDescent="0.25">
      <c r="A59" s="138">
        <v>4.5</v>
      </c>
      <c r="B59" s="226" t="s">
        <v>158</v>
      </c>
      <c r="C59" s="227"/>
      <c r="D59" s="227" t="s">
        <v>58</v>
      </c>
      <c r="E59" s="124">
        <v>3</v>
      </c>
      <c r="F59" s="121"/>
      <c r="G59" s="223"/>
      <c r="H59" s="121"/>
      <c r="I59" s="125"/>
      <c r="J59" s="125"/>
      <c r="M59" s="3"/>
    </row>
    <row r="60" spans="1:13" ht="28.5" customHeight="1" x14ac:dyDescent="0.25">
      <c r="A60" s="138">
        <v>4.5999999999999996</v>
      </c>
      <c r="B60" s="226" t="s">
        <v>159</v>
      </c>
      <c r="C60" s="227"/>
      <c r="D60" s="227" t="s">
        <v>58</v>
      </c>
      <c r="E60" s="124">
        <v>12</v>
      </c>
      <c r="F60" s="121"/>
      <c r="G60" s="223"/>
      <c r="H60" s="121"/>
      <c r="I60" s="125"/>
      <c r="J60" s="125"/>
      <c r="M60" s="3"/>
    </row>
    <row r="61" spans="1:13" x14ac:dyDescent="0.25">
      <c r="A61" s="217">
        <v>5</v>
      </c>
      <c r="B61" s="130" t="s">
        <v>24</v>
      </c>
      <c r="C61" s="130"/>
      <c r="D61" s="130"/>
      <c r="E61" s="130"/>
      <c r="F61" s="131"/>
      <c r="G61" s="223"/>
      <c r="H61" s="131"/>
      <c r="I61" s="132"/>
      <c r="J61" s="132"/>
      <c r="M61" s="9">
        <f>H61-K61/1000</f>
        <v>0</v>
      </c>
    </row>
    <row r="62" spans="1:13" x14ac:dyDescent="0.25">
      <c r="A62" s="217">
        <v>5.0999999999999996</v>
      </c>
      <c r="B62" s="216" t="s">
        <v>153</v>
      </c>
      <c r="C62" s="216"/>
      <c r="D62" s="216"/>
      <c r="E62" s="216"/>
      <c r="F62" s="131"/>
      <c r="G62" s="223"/>
      <c r="H62" s="131"/>
      <c r="I62" s="132"/>
      <c r="J62" s="132"/>
      <c r="M62" s="9">
        <f>K61/1000</f>
        <v>0</v>
      </c>
    </row>
    <row r="63" spans="1:13" x14ac:dyDescent="0.25">
      <c r="A63" s="177" t="s">
        <v>141</v>
      </c>
      <c r="B63" s="226" t="s">
        <v>129</v>
      </c>
      <c r="C63" s="127"/>
      <c r="D63" s="227"/>
      <c r="E63" s="227"/>
      <c r="F63" s="121"/>
      <c r="G63" s="223"/>
      <c r="H63" s="121"/>
      <c r="I63" s="125"/>
      <c r="J63" s="125"/>
      <c r="M63" s="3"/>
    </row>
    <row r="64" spans="1:13" x14ac:dyDescent="0.25">
      <c r="A64" s="56" t="s">
        <v>60</v>
      </c>
      <c r="B64" s="226" t="s">
        <v>130</v>
      </c>
      <c r="C64" s="227"/>
      <c r="D64" s="227" t="s">
        <v>132</v>
      </c>
      <c r="E64" s="227">
        <v>5</v>
      </c>
      <c r="F64" s="121"/>
      <c r="G64" s="223"/>
      <c r="H64" s="121"/>
      <c r="I64" s="125"/>
      <c r="J64" s="125"/>
      <c r="M64" s="3"/>
    </row>
    <row r="65" spans="1:13" x14ac:dyDescent="0.25">
      <c r="A65" s="56" t="s">
        <v>61</v>
      </c>
      <c r="B65" s="226" t="s">
        <v>131</v>
      </c>
      <c r="C65" s="227"/>
      <c r="D65" s="227" t="s">
        <v>132</v>
      </c>
      <c r="E65" s="227">
        <v>5</v>
      </c>
      <c r="F65" s="121"/>
      <c r="G65" s="223"/>
      <c r="H65" s="121"/>
      <c r="I65" s="125"/>
      <c r="J65" s="125"/>
      <c r="M65" s="3"/>
    </row>
    <row r="66" spans="1:13" x14ac:dyDescent="0.25">
      <c r="A66" s="99">
        <v>5.2</v>
      </c>
      <c r="B66" s="224" t="s">
        <v>133</v>
      </c>
      <c r="C66" s="127"/>
      <c r="D66" s="227"/>
      <c r="E66" s="227"/>
      <c r="F66" s="121"/>
      <c r="G66" s="121"/>
      <c r="H66" s="121"/>
      <c r="I66" s="125"/>
      <c r="J66" s="125"/>
      <c r="M66" s="3"/>
    </row>
    <row r="67" spans="1:13" ht="24.75" customHeight="1" x14ac:dyDescent="0.25">
      <c r="A67" s="56"/>
      <c r="B67" s="283" t="s">
        <v>134</v>
      </c>
      <c r="C67" s="284"/>
      <c r="D67" s="284"/>
      <c r="E67" s="284"/>
      <c r="F67" s="284"/>
      <c r="G67" s="284"/>
      <c r="H67" s="285"/>
      <c r="I67" s="125"/>
      <c r="J67" s="125"/>
      <c r="M67" s="3"/>
    </row>
    <row r="68" spans="1:13" ht="18.75" customHeight="1" x14ac:dyDescent="0.25">
      <c r="A68" s="56"/>
      <c r="B68" s="224" t="s">
        <v>119</v>
      </c>
      <c r="C68" s="127"/>
      <c r="D68" s="227"/>
      <c r="E68" s="227"/>
      <c r="F68" s="121"/>
      <c r="G68" s="121"/>
      <c r="H68" s="121"/>
      <c r="I68" s="125"/>
      <c r="J68" s="125"/>
      <c r="M68" s="3"/>
    </row>
    <row r="69" spans="1:13" ht="30" customHeight="1" x14ac:dyDescent="0.25">
      <c r="A69" s="56" t="s">
        <v>143</v>
      </c>
      <c r="B69" s="226" t="s">
        <v>374</v>
      </c>
      <c r="C69" s="227"/>
      <c r="D69" s="227" t="s">
        <v>14</v>
      </c>
      <c r="E69" s="227">
        <v>5</v>
      </c>
      <c r="F69" s="121"/>
      <c r="G69" s="223"/>
      <c r="H69" s="121"/>
      <c r="I69" s="125"/>
      <c r="J69" s="125"/>
      <c r="M69" s="3"/>
    </row>
    <row r="70" spans="1:13" ht="29.25" customHeight="1" x14ac:dyDescent="0.25">
      <c r="A70" s="56" t="s">
        <v>144</v>
      </c>
      <c r="B70" s="226" t="s">
        <v>375</v>
      </c>
      <c r="C70" s="227"/>
      <c r="D70" s="227" t="s">
        <v>14</v>
      </c>
      <c r="E70" s="227">
        <v>5</v>
      </c>
      <c r="F70" s="121"/>
      <c r="G70" s="223"/>
      <c r="H70" s="121"/>
      <c r="I70" s="125"/>
      <c r="J70" s="125"/>
      <c r="M70" s="3"/>
    </row>
    <row r="71" spans="1:13" ht="24" x14ac:dyDescent="0.25">
      <c r="A71" s="56" t="s">
        <v>145</v>
      </c>
      <c r="B71" s="226" t="s">
        <v>376</v>
      </c>
      <c r="C71" s="227"/>
      <c r="D71" s="227" t="s">
        <v>14</v>
      </c>
      <c r="E71" s="227">
        <v>6</v>
      </c>
      <c r="F71" s="121"/>
      <c r="G71" s="223"/>
      <c r="H71" s="121"/>
      <c r="I71" s="125"/>
      <c r="J71" s="125"/>
      <c r="M71" s="3"/>
    </row>
    <row r="72" spans="1:13" x14ac:dyDescent="0.25">
      <c r="A72" s="99">
        <v>5.3</v>
      </c>
      <c r="B72" s="224" t="s">
        <v>135</v>
      </c>
      <c r="C72" s="127"/>
      <c r="D72" s="227"/>
      <c r="E72" s="227"/>
      <c r="F72" s="121"/>
      <c r="G72" s="223"/>
      <c r="H72" s="121"/>
      <c r="I72" s="125"/>
      <c r="J72" s="125"/>
      <c r="M72" s="3"/>
    </row>
    <row r="73" spans="1:13" x14ac:dyDescent="0.25">
      <c r="A73" s="100" t="s">
        <v>146</v>
      </c>
      <c r="B73" s="226" t="s">
        <v>377</v>
      </c>
      <c r="C73" s="227"/>
      <c r="D73" s="227" t="s">
        <v>58</v>
      </c>
      <c r="E73" s="124">
        <v>2</v>
      </c>
      <c r="F73" s="121"/>
      <c r="G73" s="223"/>
      <c r="H73" s="121"/>
      <c r="I73" s="125"/>
      <c r="J73" s="125"/>
      <c r="M73" s="3"/>
    </row>
    <row r="74" spans="1:13" x14ac:dyDescent="0.25">
      <c r="A74" s="100" t="s">
        <v>147</v>
      </c>
      <c r="B74" s="226" t="s">
        <v>378</v>
      </c>
      <c r="C74" s="227"/>
      <c r="D74" s="227" t="s">
        <v>58</v>
      </c>
      <c r="E74" s="227">
        <v>2</v>
      </c>
      <c r="F74" s="121"/>
      <c r="G74" s="223"/>
      <c r="H74" s="121"/>
      <c r="I74" s="125"/>
      <c r="J74" s="125"/>
      <c r="M74" s="3"/>
    </row>
    <row r="75" spans="1:13" ht="28.5" customHeight="1" x14ac:dyDescent="0.25">
      <c r="A75" s="100" t="s">
        <v>179</v>
      </c>
      <c r="B75" s="226" t="s">
        <v>379</v>
      </c>
      <c r="C75" s="227"/>
      <c r="D75" s="227" t="s">
        <v>58</v>
      </c>
      <c r="E75" s="227">
        <v>5</v>
      </c>
      <c r="F75" s="121"/>
      <c r="G75" s="223"/>
      <c r="H75" s="121"/>
      <c r="I75" s="125"/>
      <c r="J75" s="125"/>
      <c r="M75" s="3"/>
    </row>
    <row r="76" spans="1:13" ht="27" customHeight="1" x14ac:dyDescent="0.25">
      <c r="A76" s="100" t="s">
        <v>180</v>
      </c>
      <c r="B76" s="226" t="s">
        <v>380</v>
      </c>
      <c r="C76" s="227"/>
      <c r="D76" s="227" t="s">
        <v>58</v>
      </c>
      <c r="E76" s="227">
        <v>4</v>
      </c>
      <c r="F76" s="121"/>
      <c r="G76" s="223"/>
      <c r="H76" s="121"/>
      <c r="I76" s="125"/>
      <c r="J76" s="125"/>
      <c r="M76" s="3"/>
    </row>
    <row r="77" spans="1:13" x14ac:dyDescent="0.25">
      <c r="A77" s="100" t="s">
        <v>181</v>
      </c>
      <c r="B77" s="226" t="s">
        <v>326</v>
      </c>
      <c r="C77" s="227"/>
      <c r="D77" s="227" t="s">
        <v>58</v>
      </c>
      <c r="E77" s="227">
        <v>3</v>
      </c>
      <c r="F77" s="121"/>
      <c r="G77" s="223"/>
      <c r="H77" s="121"/>
      <c r="I77" s="125"/>
      <c r="J77" s="125"/>
      <c r="M77" s="3"/>
    </row>
    <row r="78" spans="1:13" x14ac:dyDescent="0.25">
      <c r="A78" s="100" t="s">
        <v>182</v>
      </c>
      <c r="B78" s="226" t="s">
        <v>327</v>
      </c>
      <c r="C78" s="227"/>
      <c r="D78" s="227" t="s">
        <v>58</v>
      </c>
      <c r="E78" s="227">
        <v>3</v>
      </c>
      <c r="F78" s="121"/>
      <c r="G78" s="223"/>
      <c r="H78" s="121"/>
      <c r="I78" s="125"/>
      <c r="J78" s="125"/>
      <c r="M78" s="3"/>
    </row>
    <row r="79" spans="1:13" x14ac:dyDescent="0.25">
      <c r="A79" s="100" t="s">
        <v>183</v>
      </c>
      <c r="B79" s="226" t="s">
        <v>328</v>
      </c>
      <c r="C79" s="227"/>
      <c r="D79" s="227" t="s">
        <v>58</v>
      </c>
      <c r="E79" s="227">
        <v>3</v>
      </c>
      <c r="F79" s="121"/>
      <c r="G79" s="223"/>
      <c r="H79" s="121"/>
      <c r="I79" s="125"/>
      <c r="J79" s="125"/>
      <c r="M79" s="3"/>
    </row>
    <row r="80" spans="1:13" ht="18" customHeight="1" x14ac:dyDescent="0.25">
      <c r="A80" s="99">
        <v>5.4</v>
      </c>
      <c r="B80" s="224" t="s">
        <v>136</v>
      </c>
      <c r="C80" s="227"/>
      <c r="D80" s="227" t="s">
        <v>58</v>
      </c>
      <c r="E80" s="227">
        <v>1</v>
      </c>
      <c r="F80" s="121"/>
      <c r="G80" s="223"/>
      <c r="H80" s="121"/>
      <c r="I80" s="125"/>
      <c r="J80" s="125"/>
      <c r="M80" s="3"/>
    </row>
    <row r="81" spans="1:15" ht="22.35" customHeight="1" x14ac:dyDescent="0.25">
      <c r="A81" s="99">
        <v>5.5</v>
      </c>
      <c r="B81" s="224" t="s">
        <v>137</v>
      </c>
      <c r="C81" s="227"/>
      <c r="D81" s="227" t="s">
        <v>58</v>
      </c>
      <c r="E81" s="227">
        <v>1</v>
      </c>
      <c r="F81" s="121"/>
      <c r="G81" s="223"/>
      <c r="H81" s="121"/>
      <c r="I81" s="125"/>
      <c r="J81" s="125"/>
      <c r="M81" s="3"/>
    </row>
    <row r="82" spans="1:15" ht="44.25" customHeight="1" x14ac:dyDescent="0.25">
      <c r="A82" s="99">
        <v>5.6</v>
      </c>
      <c r="B82" s="224" t="s">
        <v>138</v>
      </c>
      <c r="C82" s="227"/>
      <c r="D82" s="227" t="s">
        <v>58</v>
      </c>
      <c r="E82" s="227">
        <v>1</v>
      </c>
      <c r="F82" s="121"/>
      <c r="G82" s="223"/>
      <c r="H82" s="121"/>
      <c r="I82" s="125"/>
      <c r="J82" s="125"/>
      <c r="M82" s="3"/>
    </row>
    <row r="83" spans="1:15" ht="15.75" customHeight="1" x14ac:dyDescent="0.25">
      <c r="A83" s="274" t="s">
        <v>108</v>
      </c>
      <c r="B83" s="275"/>
      <c r="C83" s="275"/>
      <c r="D83" s="275"/>
      <c r="E83" s="275"/>
      <c r="F83" s="276"/>
      <c r="G83" s="101"/>
      <c r="H83" s="102"/>
      <c r="I83" s="142"/>
      <c r="J83" s="142"/>
      <c r="M83" s="3"/>
    </row>
    <row r="84" spans="1:15" x14ac:dyDescent="0.25">
      <c r="G84" s="105"/>
      <c r="M84" s="103"/>
      <c r="N84" s="106">
        <f>SUM(N83:N83)</f>
        <v>0</v>
      </c>
      <c r="O84" s="63"/>
    </row>
    <row r="85" spans="1:15" ht="7.5" customHeight="1" x14ac:dyDescent="0.25">
      <c r="G85" s="107"/>
      <c r="M85" s="103"/>
      <c r="O85" s="67"/>
    </row>
    <row r="86" spans="1:15" x14ac:dyDescent="0.25">
      <c r="B86" s="143" t="s">
        <v>202</v>
      </c>
      <c r="C86" s="67"/>
      <c r="D86" s="67"/>
      <c r="E86" s="67"/>
      <c r="F86" s="67"/>
      <c r="M86" s="10"/>
    </row>
    <row r="87" spans="1:15" ht="15" customHeight="1" x14ac:dyDescent="0.25">
      <c r="B87" s="143" t="s">
        <v>203</v>
      </c>
      <c r="C87" s="143"/>
      <c r="D87" s="143"/>
      <c r="E87" s="143"/>
      <c r="F87" s="143"/>
      <c r="M87" s="3"/>
    </row>
    <row r="88" spans="1:15" ht="27.75" customHeight="1" x14ac:dyDescent="0.25">
      <c r="B88" s="270" t="s">
        <v>204</v>
      </c>
      <c r="C88" s="270"/>
      <c r="D88" s="270"/>
      <c r="E88" s="270"/>
      <c r="F88" s="270"/>
      <c r="G88" s="270"/>
      <c r="H88" s="270"/>
    </row>
    <row r="89" spans="1:15" ht="14.45" customHeight="1" x14ac:dyDescent="0.25">
      <c r="B89" s="269"/>
      <c r="C89" s="269"/>
      <c r="D89" s="269"/>
      <c r="E89" s="269"/>
      <c r="F89" s="144"/>
    </row>
    <row r="90" spans="1:15" x14ac:dyDescent="0.25">
      <c r="A90" s="27" t="s">
        <v>329</v>
      </c>
      <c r="B90" s="28"/>
      <c r="C90" s="28"/>
      <c r="D90" s="28"/>
      <c r="E90" s="29"/>
      <c r="F90" s="28"/>
      <c r="G90" s="28"/>
    </row>
    <row r="91" spans="1:15" x14ac:dyDescent="0.25">
      <c r="A91" s="69" t="s">
        <v>330</v>
      </c>
      <c r="B91" s="211" t="s">
        <v>331</v>
      </c>
      <c r="C91" s="69" t="s">
        <v>332</v>
      </c>
      <c r="D91" s="271" t="s">
        <v>333</v>
      </c>
      <c r="E91" s="272"/>
      <c r="F91" s="273"/>
      <c r="G91" s="28"/>
    </row>
    <row r="92" spans="1:15" x14ac:dyDescent="0.25">
      <c r="A92" s="69">
        <v>1</v>
      </c>
      <c r="B92" s="70" t="s">
        <v>185</v>
      </c>
      <c r="C92" s="71"/>
      <c r="D92" s="286"/>
      <c r="E92" s="287"/>
      <c r="F92" s="288"/>
      <c r="G92" s="28"/>
    </row>
    <row r="93" spans="1:15" x14ac:dyDescent="0.25">
      <c r="A93" s="69">
        <f t="shared" ref="A93:A98" si="0">+A92+1</f>
        <v>2</v>
      </c>
      <c r="B93" s="70" t="s">
        <v>186</v>
      </c>
      <c r="C93" s="71"/>
      <c r="D93" s="286"/>
      <c r="E93" s="287"/>
      <c r="F93" s="288"/>
      <c r="G93" s="28"/>
    </row>
    <row r="94" spans="1:15" x14ac:dyDescent="0.25">
      <c r="A94" s="69">
        <f t="shared" si="0"/>
        <v>3</v>
      </c>
      <c r="B94" s="70" t="s">
        <v>187</v>
      </c>
      <c r="C94" s="71"/>
      <c r="D94" s="286"/>
      <c r="E94" s="287"/>
      <c r="F94" s="288"/>
      <c r="G94" s="28"/>
    </row>
    <row r="95" spans="1:15" x14ac:dyDescent="0.25">
      <c r="A95" s="69">
        <f t="shared" si="0"/>
        <v>4</v>
      </c>
      <c r="B95" s="70" t="s">
        <v>373</v>
      </c>
      <c r="C95" s="71"/>
      <c r="D95" s="286"/>
      <c r="E95" s="287"/>
      <c r="F95" s="288"/>
      <c r="G95" s="28"/>
    </row>
    <row r="96" spans="1:15" x14ac:dyDescent="0.25">
      <c r="A96" s="69">
        <f t="shared" si="0"/>
        <v>5</v>
      </c>
      <c r="B96" s="70" t="s">
        <v>189</v>
      </c>
      <c r="C96" s="71"/>
      <c r="D96" s="286"/>
      <c r="E96" s="287"/>
      <c r="F96" s="288"/>
      <c r="G96" s="28"/>
    </row>
    <row r="97" spans="1:7" x14ac:dyDescent="0.25">
      <c r="A97" s="69">
        <f t="shared" si="0"/>
        <v>6</v>
      </c>
      <c r="B97" s="70" t="s">
        <v>190</v>
      </c>
      <c r="C97" s="71"/>
      <c r="D97" s="286"/>
      <c r="E97" s="287"/>
      <c r="F97" s="288"/>
      <c r="G97" s="28"/>
    </row>
    <row r="98" spans="1:7" x14ac:dyDescent="0.25">
      <c r="A98" s="69">
        <f t="shared" si="0"/>
        <v>7</v>
      </c>
      <c r="B98" s="70" t="s">
        <v>191</v>
      </c>
      <c r="C98" s="71"/>
      <c r="D98" s="286"/>
      <c r="E98" s="287"/>
      <c r="F98" s="288"/>
      <c r="G98" s="28"/>
    </row>
    <row r="99" spans="1:7" x14ac:dyDescent="0.25">
      <c r="E99" s="145"/>
    </row>
  </sheetData>
  <mergeCells count="31">
    <mergeCell ref="D95:F95"/>
    <mergeCell ref="D96:F96"/>
    <mergeCell ref="D97:F97"/>
    <mergeCell ref="D98:F98"/>
    <mergeCell ref="B34:H34"/>
    <mergeCell ref="B88:H88"/>
    <mergeCell ref="B89:E89"/>
    <mergeCell ref="D91:F91"/>
    <mergeCell ref="D92:F92"/>
    <mergeCell ref="D93:F93"/>
    <mergeCell ref="D94:F94"/>
    <mergeCell ref="A83:F83"/>
    <mergeCell ref="A40:A41"/>
    <mergeCell ref="A42:A43"/>
    <mergeCell ref="A44:A45"/>
    <mergeCell ref="B46:F46"/>
    <mergeCell ref="B67:H67"/>
    <mergeCell ref="A7:H7"/>
    <mergeCell ref="A8:H8"/>
    <mergeCell ref="B30:D30"/>
    <mergeCell ref="A36:A37"/>
    <mergeCell ref="A38:A39"/>
    <mergeCell ref="A1:H1"/>
    <mergeCell ref="A3:A5"/>
    <mergeCell ref="B3:B5"/>
    <mergeCell ref="C3:C5"/>
    <mergeCell ref="D3:D5"/>
    <mergeCell ref="E3:E5"/>
    <mergeCell ref="F3:F4"/>
    <mergeCell ref="G3:G4"/>
    <mergeCell ref="H3:H4"/>
  </mergeCells>
  <printOptions horizontalCentered="1"/>
  <pageMargins left="0.196850393700787" right="0.196850393700787" top="0.98425196850393704" bottom="1.2992125984252001" header="0.70866141732283505" footer="0.31496062992126"/>
  <pageSetup paperSize="9" scale="93"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&amp;C&amp;"Calibri,Regular"&amp;K0000001C-&amp;P</oddFooter>
  </headerFooter>
  <rowBreaks count="3" manualBreakCount="3">
    <brk id="29" max="7" man="1"/>
    <brk id="65" max="7" man="1"/>
    <brk id="8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84"/>
  <sheetViews>
    <sheetView tabSelected="1" view="pageBreakPreview" topLeftCell="A58" zoomScaleNormal="100" zoomScaleSheetLayoutView="100" zoomScalePageLayoutView="90" workbookViewId="0">
      <selection activeCell="E43" sqref="E43"/>
    </sheetView>
  </sheetViews>
  <sheetFormatPr defaultColWidth="8.85546875" defaultRowHeight="15" x14ac:dyDescent="0.25"/>
  <cols>
    <col min="1" max="1" width="12.140625" style="103" customWidth="1"/>
    <col min="2" max="2" width="49.28515625" style="103" customWidth="1"/>
    <col min="3" max="3" width="15" style="103" bestFit="1" customWidth="1"/>
    <col min="4" max="4" width="12.7109375" style="103" bestFit="1" customWidth="1"/>
    <col min="5" max="5" width="7.7109375" style="104" bestFit="1" customWidth="1"/>
    <col min="6" max="6" width="11.85546875" style="103" customWidth="1"/>
    <col min="7" max="7" width="11.42578125" style="103" customWidth="1"/>
    <col min="8" max="8" width="11.140625" style="103" customWidth="1"/>
    <col min="9" max="9" width="12.85546875" style="103" customWidth="1"/>
    <col min="10" max="10" width="15.7109375" style="103" customWidth="1"/>
    <col min="11" max="12" width="18.85546875" style="103" hidden="1" customWidth="1"/>
    <col min="13" max="13" width="18.42578125" style="103" hidden="1" customWidth="1"/>
    <col min="14" max="14" width="13.7109375" style="103" hidden="1" customWidth="1"/>
    <col min="15" max="15" width="0" style="6" hidden="1" customWidth="1"/>
    <col min="16" max="19" width="0" style="103" hidden="1" customWidth="1"/>
    <col min="20" max="16384" width="8.85546875" style="103"/>
  </cols>
  <sheetData>
    <row r="1" spans="1:15" ht="15.75" x14ac:dyDescent="0.25">
      <c r="A1" s="297"/>
      <c r="B1" s="297"/>
      <c r="C1" s="297"/>
      <c r="D1" s="297"/>
      <c r="E1" s="297"/>
      <c r="F1" s="297"/>
      <c r="G1" s="297"/>
      <c r="H1" s="297"/>
      <c r="I1" s="297"/>
      <c r="J1" s="297"/>
      <c r="K1" s="108"/>
      <c r="L1" s="108"/>
    </row>
    <row r="2" spans="1:15" ht="15.75" x14ac:dyDescent="0.25">
      <c r="A2" s="147" t="s">
        <v>210</v>
      </c>
      <c r="B2" s="148" t="s">
        <v>435</v>
      </c>
      <c r="C2" s="149"/>
      <c r="D2" s="149"/>
      <c r="E2" s="149"/>
      <c r="F2" s="149"/>
      <c r="G2" s="149"/>
      <c r="H2" s="149"/>
      <c r="I2" s="149"/>
      <c r="J2" s="150"/>
      <c r="K2" s="111"/>
      <c r="L2" s="111"/>
    </row>
    <row r="3" spans="1:15" ht="9.75" customHeight="1" x14ac:dyDescent="0.25">
      <c r="A3" s="289" t="s">
        <v>0</v>
      </c>
      <c r="B3" s="289" t="s">
        <v>1</v>
      </c>
      <c r="C3" s="289" t="s">
        <v>197</v>
      </c>
      <c r="D3" s="289" t="s">
        <v>2</v>
      </c>
      <c r="E3" s="289" t="s">
        <v>3</v>
      </c>
      <c r="F3" s="289" t="s">
        <v>118</v>
      </c>
      <c r="G3" s="289"/>
      <c r="H3" s="289" t="s">
        <v>167</v>
      </c>
      <c r="I3" s="289"/>
      <c r="J3" s="289" t="s">
        <v>107</v>
      </c>
      <c r="K3" s="112"/>
      <c r="L3" s="112"/>
    </row>
    <row r="4" spans="1:15" ht="9.75" customHeight="1" x14ac:dyDescent="0.25">
      <c r="A4" s="289"/>
      <c r="B4" s="289"/>
      <c r="C4" s="289"/>
      <c r="D4" s="289"/>
      <c r="E4" s="289"/>
      <c r="F4" s="289"/>
      <c r="G4" s="289"/>
      <c r="H4" s="289"/>
      <c r="I4" s="289"/>
      <c r="J4" s="289"/>
      <c r="K4" s="112"/>
      <c r="L4" s="112"/>
    </row>
    <row r="5" spans="1:15" ht="31.5" customHeight="1" x14ac:dyDescent="0.25">
      <c r="A5" s="289"/>
      <c r="B5" s="289"/>
      <c r="C5" s="289"/>
      <c r="D5" s="289"/>
      <c r="E5" s="289"/>
      <c r="F5" s="97" t="s">
        <v>116</v>
      </c>
      <c r="G5" s="97" t="s">
        <v>117</v>
      </c>
      <c r="H5" s="97" t="s">
        <v>116</v>
      </c>
      <c r="I5" s="97" t="s">
        <v>117</v>
      </c>
      <c r="J5" s="97" t="s">
        <v>192</v>
      </c>
      <c r="K5" s="112"/>
      <c r="L5" s="112"/>
      <c r="O5" s="3"/>
    </row>
    <row r="6" spans="1:15" s="115" customFormat="1" ht="11.25" x14ac:dyDescent="0.2">
      <c r="A6" s="113">
        <v>1</v>
      </c>
      <c r="B6" s="113">
        <v>2</v>
      </c>
      <c r="C6" s="113" t="s">
        <v>6</v>
      </c>
      <c r="D6" s="113">
        <v>4</v>
      </c>
      <c r="E6" s="113">
        <v>5</v>
      </c>
      <c r="F6" s="113">
        <v>6</v>
      </c>
      <c r="G6" s="113" t="s">
        <v>160</v>
      </c>
      <c r="H6" s="113">
        <v>8</v>
      </c>
      <c r="I6" s="113" t="s">
        <v>168</v>
      </c>
      <c r="J6" s="113">
        <v>10</v>
      </c>
      <c r="K6" s="114"/>
      <c r="L6" s="114"/>
      <c r="O6" s="3"/>
    </row>
    <row r="7" spans="1:15" ht="18" customHeight="1" x14ac:dyDescent="0.25">
      <c r="A7" s="277" t="s">
        <v>221</v>
      </c>
      <c r="B7" s="277"/>
      <c r="C7" s="277"/>
      <c r="D7" s="277"/>
      <c r="E7" s="277"/>
      <c r="F7" s="277"/>
      <c r="G7" s="277"/>
      <c r="H7" s="277"/>
      <c r="I7" s="277"/>
      <c r="J7" s="277"/>
      <c r="K7" s="116"/>
      <c r="L7" s="116"/>
      <c r="O7" s="3"/>
    </row>
    <row r="8" spans="1:15" ht="30.6" customHeight="1" x14ac:dyDescent="0.25">
      <c r="A8" s="277" t="s">
        <v>222</v>
      </c>
      <c r="B8" s="277"/>
      <c r="C8" s="277"/>
      <c r="D8" s="277"/>
      <c r="E8" s="277"/>
      <c r="F8" s="277"/>
      <c r="G8" s="277"/>
      <c r="H8" s="277"/>
      <c r="I8" s="277"/>
      <c r="J8" s="277"/>
      <c r="K8" s="116"/>
      <c r="L8" s="116"/>
      <c r="O8" s="3"/>
    </row>
    <row r="9" spans="1:15" x14ac:dyDescent="0.25">
      <c r="A9" s="97">
        <v>1</v>
      </c>
      <c r="B9" s="117" t="s">
        <v>119</v>
      </c>
      <c r="C9" s="117"/>
      <c r="D9" s="117"/>
      <c r="E9" s="117"/>
      <c r="F9" s="117"/>
      <c r="G9" s="117"/>
      <c r="H9" s="117"/>
      <c r="I9" s="117"/>
      <c r="J9" s="117"/>
      <c r="K9" s="118"/>
      <c r="L9" s="118"/>
      <c r="O9" s="17"/>
    </row>
    <row r="10" spans="1:15" x14ac:dyDescent="0.25">
      <c r="A10" s="98">
        <v>1.1000000000000001</v>
      </c>
      <c r="B10" s="52" t="str">
        <f>'Schedule No. 1A'!B10</f>
        <v>Tower type "4DT6"</v>
      </c>
      <c r="C10" s="52"/>
      <c r="D10" s="52"/>
      <c r="E10" s="119"/>
      <c r="F10" s="52"/>
      <c r="G10" s="52"/>
      <c r="H10" s="52"/>
      <c r="I10" s="52"/>
      <c r="J10" s="127"/>
      <c r="K10" s="122"/>
      <c r="L10" s="123">
        <v>4</v>
      </c>
      <c r="M10" s="103" t="s">
        <v>148</v>
      </c>
      <c r="N10" s="103">
        <v>4</v>
      </c>
      <c r="O10" s="7"/>
    </row>
    <row r="11" spans="1:15" x14ac:dyDescent="0.25">
      <c r="A11" s="94" t="s">
        <v>7</v>
      </c>
      <c r="B11" s="18" t="str">
        <f>'Schedule No. 1A'!B11</f>
        <v>Tower type 4DT6+9 m</v>
      </c>
      <c r="C11" s="127"/>
      <c r="D11" s="19" t="s">
        <v>58</v>
      </c>
      <c r="E11" s="124">
        <v>1</v>
      </c>
      <c r="F11" s="127"/>
      <c r="G11" s="127"/>
      <c r="H11" s="127"/>
      <c r="I11" s="127"/>
      <c r="J11" s="127"/>
      <c r="K11" s="125"/>
      <c r="L11" s="125"/>
      <c r="M11" s="103" t="s">
        <v>151</v>
      </c>
      <c r="N11" s="103" t="e">
        <f>#REF!+#REF!</f>
        <v>#REF!</v>
      </c>
      <c r="O11" s="7">
        <v>2</v>
      </c>
    </row>
    <row r="12" spans="1:15" x14ac:dyDescent="0.25">
      <c r="A12" s="94" t="s">
        <v>8</v>
      </c>
      <c r="B12" s="18" t="str">
        <f>'Schedule No. 1A'!B12</f>
        <v>Tower type 4DT6+4.5 m</v>
      </c>
      <c r="C12" s="127"/>
      <c r="D12" s="19" t="s">
        <v>58</v>
      </c>
      <c r="E12" s="124">
        <v>1</v>
      </c>
      <c r="F12" s="127"/>
      <c r="G12" s="127"/>
      <c r="H12" s="127"/>
      <c r="I12" s="127"/>
      <c r="J12" s="127"/>
      <c r="K12" s="125"/>
      <c r="L12" s="125"/>
      <c r="M12" s="103" t="s">
        <v>152</v>
      </c>
      <c r="N12" s="103">
        <v>4</v>
      </c>
      <c r="O12" s="7"/>
    </row>
    <row r="13" spans="1:15" x14ac:dyDescent="0.25">
      <c r="A13" s="98">
        <v>1.2</v>
      </c>
      <c r="B13" s="52" t="str">
        <f>'Schedule No. 1A'!B13</f>
        <v>Tower type "4D25"</v>
      </c>
      <c r="C13" s="52"/>
      <c r="D13" s="52"/>
      <c r="E13" s="52"/>
      <c r="F13" s="52"/>
      <c r="G13" s="52"/>
      <c r="H13" s="52"/>
      <c r="I13" s="52"/>
      <c r="J13" s="52"/>
      <c r="K13" s="126">
        <v>2</v>
      </c>
      <c r="L13" s="126"/>
      <c r="O13" s="7"/>
    </row>
    <row r="14" spans="1:15" x14ac:dyDescent="0.25">
      <c r="A14" s="94" t="s">
        <v>9</v>
      </c>
      <c r="B14" s="5" t="str">
        <f>'Schedule No. 1A'!B14</f>
        <v>Tower type 4D25 +9 m</v>
      </c>
      <c r="C14" s="127"/>
      <c r="D14" s="19" t="s">
        <v>58</v>
      </c>
      <c r="E14" s="19">
        <v>1</v>
      </c>
      <c r="F14" s="127"/>
      <c r="G14" s="127"/>
      <c r="H14" s="127"/>
      <c r="I14" s="127"/>
      <c r="J14" s="127"/>
      <c r="K14" s="125"/>
      <c r="L14" s="125"/>
      <c r="O14" s="7"/>
    </row>
    <row r="15" spans="1:15" x14ac:dyDescent="0.25">
      <c r="A15" s="94" t="s">
        <v>10</v>
      </c>
      <c r="B15" s="5" t="str">
        <f>'Schedule No. 1A'!B15</f>
        <v>Tower type 4D25 +4.5 m</v>
      </c>
      <c r="C15" s="127"/>
      <c r="D15" s="19" t="s">
        <v>58</v>
      </c>
      <c r="E15" s="19">
        <v>1</v>
      </c>
      <c r="F15" s="127"/>
      <c r="G15" s="127"/>
      <c r="H15" s="127"/>
      <c r="I15" s="127"/>
      <c r="J15" s="127"/>
      <c r="K15" s="125"/>
      <c r="L15" s="125"/>
      <c r="O15" s="7"/>
    </row>
    <row r="16" spans="1:15" x14ac:dyDescent="0.25">
      <c r="A16" s="178">
        <v>1.3</v>
      </c>
      <c r="B16" s="179" t="s">
        <v>218</v>
      </c>
      <c r="C16" s="127"/>
      <c r="D16" s="180" t="s">
        <v>11</v>
      </c>
      <c r="E16" s="180">
        <v>1</v>
      </c>
      <c r="F16" s="127"/>
      <c r="G16" s="127"/>
      <c r="H16" s="127"/>
      <c r="I16" s="127"/>
      <c r="J16" s="127"/>
      <c r="K16" s="125"/>
      <c r="L16" s="125"/>
      <c r="O16" s="7"/>
    </row>
    <row r="17" spans="1:15" ht="15.95" customHeight="1" x14ac:dyDescent="0.25">
      <c r="A17" s="129">
        <v>2</v>
      </c>
      <c r="B17" s="298" t="s">
        <v>12</v>
      </c>
      <c r="C17" s="298"/>
      <c r="D17" s="298"/>
      <c r="E17" s="130"/>
      <c r="F17" s="130"/>
      <c r="G17" s="130"/>
      <c r="H17" s="130"/>
      <c r="I17" s="130"/>
      <c r="J17" s="130"/>
      <c r="K17" s="132"/>
      <c r="L17" s="132"/>
      <c r="O17" s="7" t="e">
        <f>#REF!</f>
        <v>#REF!</v>
      </c>
    </row>
    <row r="18" spans="1:15" x14ac:dyDescent="0.25">
      <c r="A18" s="129">
        <v>2.1</v>
      </c>
      <c r="B18" s="133" t="s">
        <v>119</v>
      </c>
      <c r="C18" s="133"/>
      <c r="D18" s="133"/>
      <c r="E18" s="133"/>
      <c r="F18" s="133"/>
      <c r="G18" s="133"/>
      <c r="H18" s="133"/>
      <c r="I18" s="133"/>
      <c r="J18" s="130"/>
      <c r="K18" s="132"/>
      <c r="L18" s="132"/>
      <c r="O18" s="20"/>
    </row>
    <row r="19" spans="1:15" ht="29.45" customHeight="1" x14ac:dyDescent="0.25">
      <c r="A19" s="94" t="s">
        <v>30</v>
      </c>
      <c r="B19" s="18" t="str">
        <f>'Schedule No. 1A'!B19</f>
        <v>"ACSR Finch" Phase Conductor (3 Phase, Double Circuit, Quad Bundle per phase on the line)</v>
      </c>
      <c r="C19" s="127"/>
      <c r="D19" s="19" t="s">
        <v>200</v>
      </c>
      <c r="E19" s="19">
        <v>1</v>
      </c>
      <c r="F19" s="127"/>
      <c r="G19" s="127"/>
      <c r="H19" s="127"/>
      <c r="I19" s="127"/>
      <c r="J19" s="127"/>
      <c r="K19" s="125"/>
      <c r="L19" s="125"/>
      <c r="M19" s="103">
        <f>E19/164.6</f>
        <v>6.0753341433778859E-3</v>
      </c>
      <c r="O19" s="7" t="e">
        <f>#REF!</f>
        <v>#REF!</v>
      </c>
    </row>
    <row r="20" spans="1:15" ht="29.45" customHeight="1" x14ac:dyDescent="0.25">
      <c r="A20" s="177" t="s">
        <v>31</v>
      </c>
      <c r="B20" s="179" t="str">
        <f>'Schedule No. 1A'!B20</f>
        <v>ACSR Dorking Earthware</v>
      </c>
      <c r="C20" s="127"/>
      <c r="D20" s="180" t="s">
        <v>200</v>
      </c>
      <c r="E20" s="180">
        <v>1</v>
      </c>
      <c r="F20" s="127"/>
      <c r="G20" s="127"/>
      <c r="H20" s="127"/>
      <c r="I20" s="127"/>
      <c r="J20" s="127"/>
      <c r="K20" s="125"/>
      <c r="L20" s="125"/>
      <c r="O20" s="7"/>
    </row>
    <row r="21" spans="1:15" ht="35.450000000000003" customHeight="1" x14ac:dyDescent="0.25">
      <c r="A21" s="94" t="s">
        <v>32</v>
      </c>
      <c r="B21" s="18" t="str">
        <f>'Schedule No. 1A'!B21</f>
        <v xml:space="preserve">ACSR Dorking Earthware equivalent OPGW inclusive of joint boxes, fixing clamps, fusion splices and connections to the joint boxes. </v>
      </c>
      <c r="C21" s="127"/>
      <c r="D21" s="19" t="s">
        <v>200</v>
      </c>
      <c r="E21" s="19">
        <v>1</v>
      </c>
      <c r="F21" s="127"/>
      <c r="G21" s="127"/>
      <c r="H21" s="127"/>
      <c r="I21" s="127"/>
      <c r="J21" s="127"/>
      <c r="K21" s="125"/>
      <c r="L21" s="125"/>
      <c r="O21" s="7"/>
    </row>
    <row r="22" spans="1:15" ht="15" customHeight="1" x14ac:dyDescent="0.25">
      <c r="A22" s="129">
        <v>3</v>
      </c>
      <c r="B22" s="278" t="s">
        <v>176</v>
      </c>
      <c r="C22" s="279"/>
      <c r="D22" s="279"/>
      <c r="E22" s="279"/>
      <c r="F22" s="279"/>
      <c r="G22" s="280"/>
      <c r="H22" s="151"/>
      <c r="I22" s="130"/>
      <c r="J22" s="130"/>
      <c r="K22" s="132"/>
      <c r="L22" s="132"/>
      <c r="O22" s="8"/>
    </row>
    <row r="23" spans="1:15" x14ac:dyDescent="0.25">
      <c r="A23" s="129">
        <v>3.1</v>
      </c>
      <c r="B23" s="133" t="s">
        <v>119</v>
      </c>
      <c r="C23" s="133"/>
      <c r="D23" s="133"/>
      <c r="E23" s="133"/>
      <c r="F23" s="133"/>
      <c r="G23" s="133"/>
      <c r="H23" s="133"/>
      <c r="I23" s="133"/>
      <c r="J23" s="130"/>
      <c r="K23" s="132"/>
      <c r="L23" s="132"/>
      <c r="O23" s="8"/>
    </row>
    <row r="24" spans="1:15" ht="24" x14ac:dyDescent="0.25">
      <c r="A24" s="281" t="s">
        <v>52</v>
      </c>
      <c r="B24" s="53" t="str">
        <f>'Schedule No. 1A'!B24</f>
        <v>a) Single suspension string (Heavy Suspension),  210 kN  -disc only</v>
      </c>
      <c r="C24" s="152"/>
      <c r="D24" s="50" t="str">
        <f>'Schedule No. 1A'!D24</f>
        <v>Set</v>
      </c>
      <c r="E24" s="134">
        <f>'Schedule No. 1A'!E24</f>
        <v>6</v>
      </c>
      <c r="F24" s="152"/>
      <c r="G24" s="127"/>
      <c r="H24" s="127"/>
      <c r="I24" s="127"/>
      <c r="J24" s="127"/>
      <c r="K24" s="125"/>
      <c r="L24" s="125"/>
      <c r="O24" s="3"/>
    </row>
    <row r="25" spans="1:15" ht="24" x14ac:dyDescent="0.25">
      <c r="A25" s="281"/>
      <c r="B25" s="53" t="str">
        <f>'Schedule No. 1A'!B25</f>
        <v>b) Single suspension string (Heavy Suspension),  210 kN  -fittings only</v>
      </c>
      <c r="C25" s="152"/>
      <c r="D25" s="50" t="str">
        <f>'Schedule No. 1A'!D25</f>
        <v>Set</v>
      </c>
      <c r="E25" s="134">
        <f>'Schedule No. 1A'!E25</f>
        <v>6</v>
      </c>
      <c r="F25" s="152"/>
      <c r="G25" s="127"/>
      <c r="H25" s="127"/>
      <c r="I25" s="127"/>
      <c r="J25" s="127"/>
      <c r="K25" s="125"/>
      <c r="L25" s="125"/>
      <c r="O25" s="3" t="s">
        <v>140</v>
      </c>
    </row>
    <row r="26" spans="1:15" x14ac:dyDescent="0.25">
      <c r="A26" s="281" t="s">
        <v>51</v>
      </c>
      <c r="B26" s="53" t="str">
        <f>'Schedule No. 1A'!B26</f>
        <v>a) Double tension string, 2x400kN  -disc only</v>
      </c>
      <c r="C26" s="152"/>
      <c r="D26" s="50" t="str">
        <f>'Schedule No. 1A'!D26</f>
        <v>Set</v>
      </c>
      <c r="E26" s="51">
        <f>'Schedule No. 1A'!E26</f>
        <v>36</v>
      </c>
      <c r="F26" s="152"/>
      <c r="G26" s="127"/>
      <c r="H26" s="127"/>
      <c r="I26" s="127"/>
      <c r="J26" s="127"/>
      <c r="K26" s="125"/>
      <c r="L26" s="125"/>
      <c r="O26" s="3"/>
    </row>
    <row r="27" spans="1:15" x14ac:dyDescent="0.25">
      <c r="A27" s="281"/>
      <c r="B27" s="53" t="str">
        <f>'Schedule No. 1A'!B27</f>
        <v>b) Double tension string, 2x400kN  -fittings only</v>
      </c>
      <c r="C27" s="152"/>
      <c r="D27" s="50" t="str">
        <f>'Schedule No. 1A'!D27</f>
        <v>Set</v>
      </c>
      <c r="E27" s="51">
        <f>'Schedule No. 1A'!E27</f>
        <v>36</v>
      </c>
      <c r="F27" s="152"/>
      <c r="G27" s="127"/>
      <c r="H27" s="127"/>
      <c r="I27" s="127"/>
      <c r="J27" s="127"/>
      <c r="K27" s="125"/>
      <c r="L27" s="125"/>
      <c r="O27" s="3"/>
    </row>
    <row r="28" spans="1:15" ht="24" x14ac:dyDescent="0.25">
      <c r="A28" s="281" t="s">
        <v>53</v>
      </c>
      <c r="B28" s="53" t="str">
        <f>'Schedule No. 1A'!B28</f>
        <v>a) Single jumper suspension I-string, having each string 1x210 kN-disc only</v>
      </c>
      <c r="C28" s="152"/>
      <c r="D28" s="50" t="str">
        <f>'Schedule No. 1A'!D28</f>
        <v>Set</v>
      </c>
      <c r="E28" s="51">
        <f>'Schedule No. 1A'!E28</f>
        <v>6</v>
      </c>
      <c r="F28" s="152"/>
      <c r="G28" s="127"/>
      <c r="H28" s="127"/>
      <c r="I28" s="127"/>
      <c r="J28" s="127"/>
      <c r="K28" s="125"/>
      <c r="L28" s="125"/>
      <c r="N28" s="103" t="s">
        <v>115</v>
      </c>
      <c r="O28" s="3"/>
    </row>
    <row r="29" spans="1:15" ht="24" x14ac:dyDescent="0.25">
      <c r="A29" s="281"/>
      <c r="B29" s="53" t="str">
        <f>'Schedule No. 1A'!B29</f>
        <v>b) Single jumper suspension I-string, having each string 1x210 kN-fittings only</v>
      </c>
      <c r="C29" s="152"/>
      <c r="D29" s="50" t="str">
        <f>'Schedule No. 1A'!D29</f>
        <v>Set</v>
      </c>
      <c r="E29" s="51">
        <f>'Schedule No. 1A'!E29</f>
        <v>6</v>
      </c>
      <c r="F29" s="152"/>
      <c r="G29" s="127"/>
      <c r="H29" s="127"/>
      <c r="I29" s="127"/>
      <c r="J29" s="127"/>
      <c r="K29" s="125"/>
      <c r="L29" s="125"/>
      <c r="O29" s="3"/>
    </row>
    <row r="30" spans="1:15" x14ac:dyDescent="0.25">
      <c r="A30" s="281" t="s">
        <v>54</v>
      </c>
      <c r="B30" s="53" t="str">
        <f>'Schedule No. 1A'!B30</f>
        <v>a) Single tension string, upright low duty 210kN- disc only</v>
      </c>
      <c r="C30" s="152"/>
      <c r="D30" s="50" t="str">
        <f>'Schedule No. 1A'!D30</f>
        <v>Set</v>
      </c>
      <c r="E30" s="50">
        <f>'Schedule No. 1A'!E30</f>
        <v>12</v>
      </c>
      <c r="F30" s="152"/>
      <c r="G30" s="127"/>
      <c r="H30" s="127"/>
      <c r="I30" s="127"/>
      <c r="J30" s="127"/>
      <c r="K30" s="125"/>
      <c r="L30" s="125"/>
      <c r="M30" s="103" t="s">
        <v>72</v>
      </c>
      <c r="O30" s="3"/>
    </row>
    <row r="31" spans="1:15" x14ac:dyDescent="0.25">
      <c r="A31" s="281"/>
      <c r="B31" s="53" t="str">
        <f>'Schedule No. 1A'!B31</f>
        <v>b) Single tension string, upright low duty 210kN- fittings only</v>
      </c>
      <c r="C31" s="152"/>
      <c r="D31" s="50" t="str">
        <f>'Schedule No. 1A'!D31</f>
        <v>Set</v>
      </c>
      <c r="E31" s="50">
        <f>'Schedule No. 1A'!E31</f>
        <v>12</v>
      </c>
      <c r="F31" s="152"/>
      <c r="G31" s="127"/>
      <c r="H31" s="127"/>
      <c r="I31" s="127"/>
      <c r="J31" s="127"/>
      <c r="K31" s="125"/>
      <c r="L31" s="125"/>
      <c r="M31" s="103" t="s">
        <v>72</v>
      </c>
      <c r="O31" s="3"/>
    </row>
    <row r="32" spans="1:15" x14ac:dyDescent="0.25">
      <c r="A32" s="281" t="s">
        <v>55</v>
      </c>
      <c r="B32" s="53" t="str">
        <f>'Schedule No. 1A'!B32</f>
        <v>a) Single tension string, inverted low duty 210kN -discs only</v>
      </c>
      <c r="C32" s="152"/>
      <c r="D32" s="50" t="str">
        <f>'Schedule No. 1A'!D32</f>
        <v>Set</v>
      </c>
      <c r="E32" s="50">
        <f>'Schedule No. 1A'!E32</f>
        <v>12</v>
      </c>
      <c r="F32" s="152"/>
      <c r="G32" s="127"/>
      <c r="H32" s="127"/>
      <c r="I32" s="127"/>
      <c r="J32" s="127"/>
      <c r="K32" s="125"/>
      <c r="L32" s="125"/>
      <c r="M32" s="103" t="s">
        <v>72</v>
      </c>
      <c r="O32" s="3"/>
    </row>
    <row r="33" spans="1:15" ht="24" x14ac:dyDescent="0.25">
      <c r="A33" s="281"/>
      <c r="B33" s="53" t="str">
        <f>'Schedule No. 1A'!B33</f>
        <v>b) Single tension string, inverted low duty 210kN -fittings only</v>
      </c>
      <c r="C33" s="152"/>
      <c r="D33" s="50" t="str">
        <f>'Schedule No. 1A'!D33</f>
        <v>Set</v>
      </c>
      <c r="E33" s="50">
        <f>'Schedule No. 1A'!E33</f>
        <v>12</v>
      </c>
      <c r="F33" s="152"/>
      <c r="G33" s="127"/>
      <c r="H33" s="127"/>
      <c r="I33" s="127"/>
      <c r="J33" s="127"/>
      <c r="K33" s="125"/>
      <c r="L33" s="125"/>
      <c r="M33" s="103" t="s">
        <v>72</v>
      </c>
      <c r="O33" s="3"/>
    </row>
    <row r="34" spans="1:15" ht="15" customHeight="1" x14ac:dyDescent="0.25">
      <c r="A34" s="129"/>
      <c r="B34" s="300" t="s">
        <v>246</v>
      </c>
      <c r="C34" s="300"/>
      <c r="D34" s="300"/>
      <c r="E34" s="300"/>
      <c r="F34" s="300"/>
      <c r="G34" s="130"/>
      <c r="H34" s="130"/>
      <c r="I34" s="130"/>
      <c r="J34" s="130"/>
      <c r="K34" s="132"/>
      <c r="L34" s="132"/>
      <c r="O34" s="3"/>
    </row>
    <row r="35" spans="1:15" ht="24" x14ac:dyDescent="0.25">
      <c r="A35" s="50" t="s">
        <v>56</v>
      </c>
      <c r="B35" s="18" t="s">
        <v>15</v>
      </c>
      <c r="C35" s="127"/>
      <c r="D35" s="19" t="s">
        <v>14</v>
      </c>
      <c r="E35" s="19">
        <f>'Schedule No. 1A'!E35</f>
        <v>2</v>
      </c>
      <c r="F35" s="127"/>
      <c r="G35" s="127"/>
      <c r="H35" s="127"/>
      <c r="I35" s="127"/>
      <c r="J35" s="127"/>
      <c r="K35" s="125"/>
      <c r="L35" s="125"/>
      <c r="O35" s="3"/>
    </row>
    <row r="36" spans="1:15" ht="24" x14ac:dyDescent="0.25">
      <c r="A36" s="50" t="s">
        <v>122</v>
      </c>
      <c r="B36" s="18" t="s">
        <v>16</v>
      </c>
      <c r="C36" s="127"/>
      <c r="D36" s="19" t="s">
        <v>14</v>
      </c>
      <c r="E36" s="19">
        <f>'Schedule No. 1A'!E36</f>
        <v>6</v>
      </c>
      <c r="F36" s="127"/>
      <c r="G36" s="127"/>
      <c r="H36" s="127"/>
      <c r="I36" s="127"/>
      <c r="J36" s="127"/>
      <c r="K36" s="125"/>
      <c r="L36" s="125"/>
      <c r="O36" s="3"/>
    </row>
    <row r="37" spans="1:15" x14ac:dyDescent="0.25">
      <c r="A37" s="138"/>
      <c r="B37" s="130" t="s">
        <v>17</v>
      </c>
      <c r="C37" s="130"/>
      <c r="D37" s="130"/>
      <c r="E37" s="130"/>
      <c r="F37" s="130"/>
      <c r="G37" s="130"/>
      <c r="H37" s="130"/>
      <c r="I37" s="130"/>
      <c r="J37" s="127"/>
      <c r="K37" s="125"/>
      <c r="L37" s="125"/>
      <c r="O37" s="3"/>
    </row>
    <row r="38" spans="1:15" x14ac:dyDescent="0.25">
      <c r="A38" s="138" t="s">
        <v>123</v>
      </c>
      <c r="B38" s="18" t="s">
        <v>18</v>
      </c>
      <c r="C38" s="127"/>
      <c r="D38" s="19" t="s">
        <v>19</v>
      </c>
      <c r="E38" s="124">
        <f>'Schedule No. 1A'!E38</f>
        <v>4</v>
      </c>
      <c r="F38" s="127"/>
      <c r="G38" s="127"/>
      <c r="H38" s="127"/>
      <c r="I38" s="127"/>
      <c r="J38" s="127"/>
      <c r="K38" s="125"/>
      <c r="L38" s="125"/>
      <c r="O38" s="3"/>
    </row>
    <row r="39" spans="1:15" x14ac:dyDescent="0.25">
      <c r="A39" s="138" t="s">
        <v>124</v>
      </c>
      <c r="B39" s="18" t="s">
        <v>20</v>
      </c>
      <c r="C39" s="127"/>
      <c r="D39" s="19" t="s">
        <v>19</v>
      </c>
      <c r="E39" s="124">
        <f>'Schedule No. 1A'!E39</f>
        <v>4</v>
      </c>
      <c r="F39" s="127"/>
      <c r="G39" s="127"/>
      <c r="H39" s="127"/>
      <c r="I39" s="127"/>
      <c r="J39" s="127"/>
      <c r="K39" s="125"/>
      <c r="L39" s="125"/>
      <c r="O39" s="3"/>
    </row>
    <row r="40" spans="1:15" x14ac:dyDescent="0.25">
      <c r="A40" s="138" t="s">
        <v>125</v>
      </c>
      <c r="B40" s="18" t="s">
        <v>21</v>
      </c>
      <c r="C40" s="127"/>
      <c r="D40" s="19" t="s">
        <v>19</v>
      </c>
      <c r="E40" s="124">
        <f>'Schedule No. 1A'!E40</f>
        <v>4</v>
      </c>
      <c r="F40" s="127"/>
      <c r="G40" s="127"/>
      <c r="H40" s="127"/>
      <c r="I40" s="127"/>
      <c r="J40" s="127"/>
      <c r="K40" s="125"/>
      <c r="L40" s="125"/>
      <c r="O40" s="3"/>
    </row>
    <row r="41" spans="1:15" x14ac:dyDescent="0.25">
      <c r="A41" s="138" t="s">
        <v>126</v>
      </c>
      <c r="B41" s="18" t="s">
        <v>201</v>
      </c>
      <c r="C41" s="127"/>
      <c r="D41" s="19" t="s">
        <v>22</v>
      </c>
      <c r="E41" s="264">
        <f>'Schedule No. 1A'!E41</f>
        <v>6</v>
      </c>
      <c r="F41" s="127"/>
      <c r="G41" s="127"/>
      <c r="H41" s="127"/>
      <c r="I41" s="127"/>
      <c r="J41" s="127"/>
      <c r="K41" s="125"/>
      <c r="L41" s="125"/>
      <c r="O41" s="3"/>
    </row>
    <row r="42" spans="1:15" x14ac:dyDescent="0.25">
      <c r="A42" s="139">
        <v>4</v>
      </c>
      <c r="B42" s="140" t="s">
        <v>23</v>
      </c>
      <c r="C42" s="127"/>
      <c r="D42" s="19"/>
      <c r="E42" s="124"/>
      <c r="F42" s="127"/>
      <c r="G42" s="127"/>
      <c r="H42" s="127"/>
      <c r="I42" s="127"/>
      <c r="J42" s="127"/>
      <c r="K42" s="125"/>
      <c r="L42" s="125"/>
      <c r="O42" s="3"/>
    </row>
    <row r="43" spans="1:15" ht="36" x14ac:dyDescent="0.25">
      <c r="A43" s="141">
        <v>4.0999999999999996</v>
      </c>
      <c r="B43" s="18" t="s">
        <v>127</v>
      </c>
      <c r="C43" s="127"/>
      <c r="D43" s="19" t="s">
        <v>41</v>
      </c>
      <c r="E43" s="124">
        <f>'Schedule No. 1A'!E43</f>
        <v>1</v>
      </c>
      <c r="F43" s="127"/>
      <c r="G43" s="127"/>
      <c r="H43" s="127"/>
      <c r="I43" s="127"/>
      <c r="J43" s="127"/>
      <c r="K43" s="125"/>
      <c r="L43" s="125"/>
      <c r="O43" s="3"/>
    </row>
    <row r="44" spans="1:15" ht="36" x14ac:dyDescent="0.25">
      <c r="A44" s="141">
        <v>4.2</v>
      </c>
      <c r="B44" s="18" t="s">
        <v>128</v>
      </c>
      <c r="C44" s="127"/>
      <c r="D44" s="19" t="s">
        <v>41</v>
      </c>
      <c r="E44" s="124">
        <f>'Schedule No. 1A'!E44</f>
        <v>1</v>
      </c>
      <c r="F44" s="127"/>
      <c r="G44" s="127"/>
      <c r="H44" s="127"/>
      <c r="I44" s="127"/>
      <c r="J44" s="127"/>
      <c r="K44" s="125"/>
      <c r="L44" s="125"/>
      <c r="O44" s="3"/>
    </row>
    <row r="45" spans="1:15" ht="36" x14ac:dyDescent="0.25">
      <c r="A45" s="141">
        <v>4.3</v>
      </c>
      <c r="B45" s="18" t="s">
        <v>156</v>
      </c>
      <c r="C45" s="127"/>
      <c r="D45" s="19" t="s">
        <v>58</v>
      </c>
      <c r="E45" s="124">
        <f>'Schedule No. 1A'!E45</f>
        <v>3</v>
      </c>
      <c r="F45" s="127"/>
      <c r="G45" s="127"/>
      <c r="H45" s="127"/>
      <c r="I45" s="127"/>
      <c r="J45" s="127"/>
      <c r="K45" s="125"/>
      <c r="L45" s="125"/>
      <c r="O45" s="3"/>
    </row>
    <row r="46" spans="1:15" x14ac:dyDescent="0.25">
      <c r="A46" s="138">
        <v>4.4000000000000004</v>
      </c>
      <c r="B46" s="18" t="s">
        <v>157</v>
      </c>
      <c r="C46" s="127"/>
      <c r="D46" s="19" t="s">
        <v>58</v>
      </c>
      <c r="E46" s="124">
        <f>'Schedule No. 1A'!E46</f>
        <v>3</v>
      </c>
      <c r="F46" s="127"/>
      <c r="G46" s="127"/>
      <c r="H46" s="127"/>
      <c r="I46" s="127"/>
      <c r="J46" s="127"/>
      <c r="K46" s="125"/>
      <c r="L46" s="125"/>
      <c r="O46" s="3"/>
    </row>
    <row r="47" spans="1:15" x14ac:dyDescent="0.25">
      <c r="A47" s="138">
        <v>4.5</v>
      </c>
      <c r="B47" s="18" t="s">
        <v>158</v>
      </c>
      <c r="C47" s="127"/>
      <c r="D47" s="19" t="s">
        <v>58</v>
      </c>
      <c r="E47" s="124">
        <f>'Schedule No. 1A'!E47</f>
        <v>3</v>
      </c>
      <c r="F47" s="127"/>
      <c r="G47" s="127"/>
      <c r="H47" s="127"/>
      <c r="I47" s="127"/>
      <c r="J47" s="127"/>
      <c r="K47" s="125"/>
      <c r="L47" s="125"/>
      <c r="O47" s="3"/>
    </row>
    <row r="48" spans="1:15" ht="24" x14ac:dyDescent="0.25">
      <c r="A48" s="138">
        <v>4.5999999999999996</v>
      </c>
      <c r="B48" s="18" t="s">
        <v>159</v>
      </c>
      <c r="C48" s="127"/>
      <c r="D48" s="19" t="s">
        <v>58</v>
      </c>
      <c r="E48" s="124">
        <f>'Schedule No. 1A'!E48</f>
        <v>12</v>
      </c>
      <c r="F48" s="127"/>
      <c r="G48" s="127"/>
      <c r="H48" s="127"/>
      <c r="I48" s="127"/>
      <c r="J48" s="127"/>
      <c r="K48" s="125"/>
      <c r="L48" s="125"/>
      <c r="O48" s="3"/>
    </row>
    <row r="49" spans="1:15" x14ac:dyDescent="0.25">
      <c r="A49" s="129">
        <v>5</v>
      </c>
      <c r="B49" s="130" t="s">
        <v>24</v>
      </c>
      <c r="C49" s="130"/>
      <c r="D49" s="130"/>
      <c r="E49" s="130"/>
      <c r="F49" s="130"/>
      <c r="G49" s="130"/>
      <c r="H49" s="130"/>
      <c r="I49" s="130"/>
      <c r="J49" s="130"/>
      <c r="K49" s="132"/>
      <c r="L49" s="132"/>
      <c r="O49" s="9">
        <f>J49-M49/1000</f>
        <v>0</v>
      </c>
    </row>
    <row r="50" spans="1:15" x14ac:dyDescent="0.25">
      <c r="A50" s="129">
        <v>5.0999999999999996</v>
      </c>
      <c r="B50" s="133" t="s">
        <v>153</v>
      </c>
      <c r="C50" s="133"/>
      <c r="D50" s="133"/>
      <c r="E50" s="133"/>
      <c r="F50" s="133"/>
      <c r="G50" s="133"/>
      <c r="H50" s="133"/>
      <c r="I50" s="133"/>
      <c r="J50" s="130"/>
      <c r="K50" s="132"/>
      <c r="L50" s="132"/>
      <c r="O50" s="9">
        <f>M49/1000</f>
        <v>0</v>
      </c>
    </row>
    <row r="51" spans="1:15" x14ac:dyDescent="0.25">
      <c r="A51" s="94" t="s">
        <v>141</v>
      </c>
      <c r="B51" s="18" t="s">
        <v>129</v>
      </c>
      <c r="C51" s="127"/>
      <c r="D51" s="19"/>
      <c r="E51" s="19"/>
      <c r="F51" s="127"/>
      <c r="G51" s="127"/>
      <c r="H51" s="127"/>
      <c r="I51" s="127"/>
      <c r="J51" s="127"/>
      <c r="K51" s="125"/>
      <c r="L51" s="125"/>
      <c r="O51" s="3"/>
    </row>
    <row r="52" spans="1:15" x14ac:dyDescent="0.25">
      <c r="A52" s="56" t="s">
        <v>60</v>
      </c>
      <c r="B52" s="18" t="s">
        <v>130</v>
      </c>
      <c r="C52" s="127"/>
      <c r="D52" s="19" t="s">
        <v>132</v>
      </c>
      <c r="E52" s="19">
        <v>1</v>
      </c>
      <c r="F52" s="127"/>
      <c r="G52" s="127"/>
      <c r="H52" s="127"/>
      <c r="I52" s="127"/>
      <c r="J52" s="127"/>
      <c r="K52" s="125"/>
      <c r="L52" s="125"/>
      <c r="O52" s="3"/>
    </row>
    <row r="53" spans="1:15" x14ac:dyDescent="0.25">
      <c r="A53" s="56" t="s">
        <v>61</v>
      </c>
      <c r="B53" s="18" t="s">
        <v>131</v>
      </c>
      <c r="C53" s="127"/>
      <c r="D53" s="19" t="s">
        <v>132</v>
      </c>
      <c r="E53" s="19">
        <v>1</v>
      </c>
      <c r="F53" s="127"/>
      <c r="G53" s="127"/>
      <c r="H53" s="127"/>
      <c r="I53" s="127"/>
      <c r="J53" s="127"/>
      <c r="K53" s="125"/>
      <c r="L53" s="125"/>
      <c r="O53" s="3"/>
    </row>
    <row r="54" spans="1:15" x14ac:dyDescent="0.25">
      <c r="A54" s="99">
        <v>5.2</v>
      </c>
      <c r="B54" s="140" t="s">
        <v>133</v>
      </c>
      <c r="C54" s="127"/>
      <c r="D54" s="19"/>
      <c r="E54" s="19"/>
      <c r="F54" s="127"/>
      <c r="G54" s="127"/>
      <c r="H54" s="127"/>
      <c r="I54" s="127"/>
      <c r="J54" s="127"/>
      <c r="K54" s="125"/>
      <c r="L54" s="125"/>
      <c r="O54" s="3"/>
    </row>
    <row r="55" spans="1:15" ht="36" x14ac:dyDescent="0.25">
      <c r="A55" s="56"/>
      <c r="B55" s="18" t="s">
        <v>134</v>
      </c>
      <c r="C55" s="127"/>
      <c r="D55" s="19"/>
      <c r="E55" s="19"/>
      <c r="F55" s="127"/>
      <c r="G55" s="127"/>
      <c r="H55" s="127"/>
      <c r="I55" s="127"/>
      <c r="J55" s="127"/>
      <c r="K55" s="125"/>
      <c r="L55" s="125"/>
      <c r="O55" s="3"/>
    </row>
    <row r="56" spans="1:15" x14ac:dyDescent="0.25">
      <c r="A56" s="56"/>
      <c r="B56" s="140" t="s">
        <v>119</v>
      </c>
      <c r="C56" s="127"/>
      <c r="D56" s="19"/>
      <c r="E56" s="19"/>
      <c r="F56" s="127"/>
      <c r="G56" s="127"/>
      <c r="H56" s="127"/>
      <c r="I56" s="127"/>
      <c r="J56" s="127"/>
      <c r="K56" s="125"/>
      <c r="L56" s="125"/>
      <c r="O56" s="3"/>
    </row>
    <row r="57" spans="1:15" ht="24" x14ac:dyDescent="0.25">
      <c r="A57" s="56" t="s">
        <v>143</v>
      </c>
      <c r="B57" s="18" t="str">
        <f>'Schedule No. 1A'!B57</f>
        <v>210kN single suspension Insulators set (Heavy Suspension) for "Quad ACSR FINCH" - Complete Assembly</v>
      </c>
      <c r="C57" s="127"/>
      <c r="D57" s="19" t="s">
        <v>14</v>
      </c>
      <c r="E57" s="19">
        <f>'Schedule No. 1A'!E57</f>
        <v>6</v>
      </c>
      <c r="F57" s="127"/>
      <c r="G57" s="127"/>
      <c r="H57" s="127"/>
      <c r="I57" s="127"/>
      <c r="J57" s="127"/>
      <c r="K57" s="125"/>
      <c r="L57" s="125"/>
      <c r="O57" s="3"/>
    </row>
    <row r="58" spans="1:15" ht="24" x14ac:dyDescent="0.25">
      <c r="A58" s="56" t="s">
        <v>144</v>
      </c>
      <c r="B58" s="18" t="str">
        <f>'Schedule No. 1A'!B58</f>
        <v>210kN jumper suspension set for "Quad ACSR FINCH" - Complete Assembly</v>
      </c>
      <c r="C58" s="127"/>
      <c r="D58" s="19" t="s">
        <v>14</v>
      </c>
      <c r="E58" s="19">
        <f>'Schedule No. 1A'!E58</f>
        <v>2</v>
      </c>
      <c r="F58" s="127"/>
      <c r="G58" s="127"/>
      <c r="H58" s="127"/>
      <c r="I58" s="127"/>
      <c r="J58" s="127"/>
      <c r="K58" s="125"/>
      <c r="L58" s="125"/>
      <c r="O58" s="3"/>
    </row>
    <row r="59" spans="1:15" ht="24" x14ac:dyDescent="0.25">
      <c r="A59" s="56" t="s">
        <v>145</v>
      </c>
      <c r="B59" s="18" t="str">
        <f>'Schedule No. 1A'!B59</f>
        <v>400kN twin tension set for "Quad ACSR FINCH" - Complete Assembly</v>
      </c>
      <c r="C59" s="127"/>
      <c r="D59" s="19" t="s">
        <v>14</v>
      </c>
      <c r="E59" s="19">
        <f>'Schedule No. 1A'!E59</f>
        <v>6</v>
      </c>
      <c r="F59" s="127"/>
      <c r="G59" s="127"/>
      <c r="H59" s="127"/>
      <c r="I59" s="127"/>
      <c r="J59" s="127"/>
      <c r="K59" s="125"/>
      <c r="L59" s="125"/>
      <c r="O59" s="3"/>
    </row>
    <row r="60" spans="1:15" x14ac:dyDescent="0.25">
      <c r="A60" s="99">
        <v>5.3</v>
      </c>
      <c r="B60" s="140" t="str">
        <f>'Schedule No. 1A'!B60</f>
        <v>Phase conductor, earthwire, OPGW &amp; Fittings</v>
      </c>
      <c r="C60" s="127"/>
      <c r="D60" s="19"/>
      <c r="E60" s="19"/>
      <c r="F60" s="127"/>
      <c r="G60" s="127"/>
      <c r="H60" s="127"/>
      <c r="I60" s="127"/>
      <c r="J60" s="127"/>
      <c r="K60" s="125"/>
      <c r="L60" s="125"/>
      <c r="O60" s="3"/>
    </row>
    <row r="61" spans="1:15" x14ac:dyDescent="0.25">
      <c r="A61" s="100" t="s">
        <v>146</v>
      </c>
      <c r="B61" s="18" t="str">
        <f>'Schedule No. 1A'!B61</f>
        <v>Midspan Joint for "Quad ACSR FINCH" conductor</v>
      </c>
      <c r="C61" s="127"/>
      <c r="D61" s="19" t="s">
        <v>58</v>
      </c>
      <c r="E61" s="124">
        <f>'Schedule No. 1A'!E61</f>
        <v>2</v>
      </c>
      <c r="F61" s="127"/>
      <c r="G61" s="127"/>
      <c r="H61" s="127"/>
      <c r="I61" s="127"/>
      <c r="J61" s="127"/>
      <c r="K61" s="125"/>
      <c r="L61" s="125"/>
      <c r="O61" s="3"/>
    </row>
    <row r="62" spans="1:15" x14ac:dyDescent="0.25">
      <c r="A62" s="100" t="s">
        <v>147</v>
      </c>
      <c r="B62" s="18" t="str">
        <f>'Schedule No. 1A'!B62</f>
        <v>Repair sleeve for "Quad ACSR FINCH" conductor</v>
      </c>
      <c r="C62" s="127"/>
      <c r="D62" s="19" t="s">
        <v>58</v>
      </c>
      <c r="E62" s="124">
        <f>'Schedule No. 1A'!E62</f>
        <v>2</v>
      </c>
      <c r="F62" s="127"/>
      <c r="G62" s="127"/>
      <c r="H62" s="127"/>
      <c r="I62" s="127"/>
      <c r="J62" s="127"/>
      <c r="K62" s="125"/>
      <c r="L62" s="125"/>
      <c r="O62" s="3"/>
    </row>
    <row r="63" spans="1:15" ht="23.45" customHeight="1" x14ac:dyDescent="0.25">
      <c r="A63" s="100" t="s">
        <v>179</v>
      </c>
      <c r="B63" s="18" t="str">
        <f>'Schedule No. 1A'!B63</f>
        <v>Spacer Damper for "Quad ACSR FINCH"</v>
      </c>
      <c r="C63" s="127"/>
      <c r="D63" s="19" t="s">
        <v>58</v>
      </c>
      <c r="E63" s="124">
        <f>'Schedule No. 1A'!E63</f>
        <v>5</v>
      </c>
      <c r="F63" s="127"/>
      <c r="G63" s="127"/>
      <c r="H63" s="127"/>
      <c r="I63" s="127"/>
      <c r="J63" s="127"/>
      <c r="K63" s="125"/>
      <c r="L63" s="125"/>
      <c r="O63" s="3"/>
    </row>
    <row r="64" spans="1:15" ht="23.1" customHeight="1" x14ac:dyDescent="0.25">
      <c r="A64" s="100" t="s">
        <v>180</v>
      </c>
      <c r="B64" s="18" t="str">
        <f>'Schedule No. 1A'!B64</f>
        <v>Jumper Spacer for "Quad ACSR FINCH"</v>
      </c>
      <c r="C64" s="127"/>
      <c r="D64" s="19" t="s">
        <v>58</v>
      </c>
      <c r="E64" s="124">
        <f>'Schedule No. 1A'!E64</f>
        <v>4</v>
      </c>
      <c r="F64" s="127"/>
      <c r="G64" s="127"/>
      <c r="H64" s="127"/>
      <c r="I64" s="127"/>
      <c r="J64" s="127"/>
      <c r="K64" s="125"/>
      <c r="L64" s="125"/>
      <c r="O64" s="3"/>
    </row>
    <row r="65" spans="1:18" ht="25.35" customHeight="1" x14ac:dyDescent="0.25">
      <c r="A65" s="100" t="s">
        <v>181</v>
      </c>
      <c r="B65" s="18" t="str">
        <f>'Schedule No. 1A'!B65</f>
        <v>Suspension set for ACSR Dorking Equivalent OPGW</v>
      </c>
      <c r="C65" s="127"/>
      <c r="D65" s="19" t="s">
        <v>58</v>
      </c>
      <c r="E65" s="124">
        <f>'Schedule No. 1A'!E65</f>
        <v>3</v>
      </c>
      <c r="F65" s="127"/>
      <c r="G65" s="127"/>
      <c r="H65" s="127"/>
      <c r="I65" s="127"/>
      <c r="J65" s="127"/>
      <c r="K65" s="125"/>
      <c r="L65" s="125"/>
      <c r="O65" s="3"/>
    </row>
    <row r="66" spans="1:18" x14ac:dyDescent="0.25">
      <c r="A66" s="100" t="s">
        <v>182</v>
      </c>
      <c r="B66" s="18" t="str">
        <f>'Schedule No. 1A'!B66</f>
        <v>Tension set for ACSR Dorking  Equivalent OPGW</v>
      </c>
      <c r="C66" s="127"/>
      <c r="D66" s="19" t="s">
        <v>58</v>
      </c>
      <c r="E66" s="124">
        <f>'Schedule No. 1A'!E66</f>
        <v>3</v>
      </c>
      <c r="F66" s="127"/>
      <c r="G66" s="127"/>
      <c r="H66" s="127"/>
      <c r="I66" s="127"/>
      <c r="J66" s="127"/>
      <c r="K66" s="125"/>
      <c r="L66" s="125"/>
      <c r="O66" s="3"/>
    </row>
    <row r="67" spans="1:18" x14ac:dyDescent="0.25">
      <c r="A67" s="100" t="s">
        <v>183</v>
      </c>
      <c r="B67" s="18" t="str">
        <f>'Schedule No. 1A'!B67</f>
        <v>Vibration damper for ACSR Dorking  Equivalent OPGW</v>
      </c>
      <c r="C67" s="127"/>
      <c r="D67" s="19" t="s">
        <v>58</v>
      </c>
      <c r="E67" s="124">
        <f>'Schedule No. 1A'!E67</f>
        <v>3</v>
      </c>
      <c r="F67" s="127"/>
      <c r="G67" s="127"/>
      <c r="H67" s="127"/>
      <c r="I67" s="127"/>
      <c r="J67" s="127"/>
      <c r="K67" s="125"/>
      <c r="L67" s="125"/>
      <c r="O67" s="3"/>
    </row>
    <row r="68" spans="1:18" ht="18" customHeight="1" x14ac:dyDescent="0.25">
      <c r="A68" s="99">
        <v>5.4</v>
      </c>
      <c r="B68" s="140" t="str">
        <f>'Schedule No. 1A'!B68</f>
        <v>Temporary earthing equipment</v>
      </c>
      <c r="C68" s="127"/>
      <c r="D68" s="19" t="s">
        <v>58</v>
      </c>
      <c r="E68" s="19">
        <v>1</v>
      </c>
      <c r="F68" s="127"/>
      <c r="G68" s="127"/>
      <c r="H68" s="127"/>
      <c r="I68" s="127"/>
      <c r="J68" s="127"/>
      <c r="K68" s="125"/>
      <c r="L68" s="125"/>
      <c r="O68" s="3"/>
    </row>
    <row r="69" spans="1:18" ht="22.35" customHeight="1" x14ac:dyDescent="0.25">
      <c r="A69" s="99">
        <v>5.5</v>
      </c>
      <c r="B69" s="140" t="s">
        <v>137</v>
      </c>
      <c r="C69" s="127"/>
      <c r="D69" s="19" t="s">
        <v>58</v>
      </c>
      <c r="E69" s="19">
        <v>1</v>
      </c>
      <c r="F69" s="127"/>
      <c r="G69" s="127"/>
      <c r="H69" s="127"/>
      <c r="I69" s="127"/>
      <c r="J69" s="127"/>
      <c r="K69" s="125"/>
      <c r="L69" s="125"/>
      <c r="O69" s="3"/>
    </row>
    <row r="70" spans="1:18" ht="43.35" customHeight="1" x14ac:dyDescent="0.25">
      <c r="A70" s="99">
        <v>5.6</v>
      </c>
      <c r="B70" s="140" t="s">
        <v>138</v>
      </c>
      <c r="C70" s="127"/>
      <c r="D70" s="19" t="s">
        <v>58</v>
      </c>
      <c r="E70" s="19">
        <v>1</v>
      </c>
      <c r="F70" s="127"/>
      <c r="G70" s="127"/>
      <c r="H70" s="127"/>
      <c r="I70" s="127"/>
      <c r="J70" s="127"/>
      <c r="K70" s="125"/>
      <c r="L70" s="125"/>
      <c r="O70" s="3"/>
    </row>
    <row r="71" spans="1:18" ht="15.75" customHeight="1" x14ac:dyDescent="0.25">
      <c r="A71" s="301" t="s">
        <v>161</v>
      </c>
      <c r="B71" s="301"/>
      <c r="C71" s="301"/>
      <c r="D71" s="301"/>
      <c r="E71" s="301"/>
      <c r="F71" s="301"/>
      <c r="G71" s="102"/>
      <c r="H71" s="146"/>
      <c r="I71" s="101"/>
      <c r="J71" s="146"/>
      <c r="K71" s="142"/>
      <c r="L71" s="142"/>
      <c r="O71" s="3"/>
    </row>
    <row r="72" spans="1:18" x14ac:dyDescent="0.25">
      <c r="I72" s="105"/>
      <c r="J72" s="105"/>
      <c r="O72" s="103"/>
      <c r="Q72" s="106">
        <f>SUM(Q71:Q71)</f>
        <v>0</v>
      </c>
      <c r="R72" s="63"/>
    </row>
    <row r="73" spans="1:18" x14ac:dyDescent="0.25">
      <c r="G73" s="65"/>
      <c r="H73" s="65"/>
      <c r="I73" s="95"/>
      <c r="O73" s="103"/>
      <c r="R73" s="67"/>
    </row>
    <row r="74" spans="1:18" ht="7.5" customHeight="1" x14ac:dyDescent="0.25">
      <c r="I74" s="107"/>
      <c r="J74" s="107"/>
      <c r="O74" s="103"/>
      <c r="R74" s="67"/>
    </row>
    <row r="75" spans="1:18" x14ac:dyDescent="0.25">
      <c r="B75" s="67" t="s">
        <v>205</v>
      </c>
      <c r="C75" s="67"/>
      <c r="D75" s="67"/>
      <c r="E75" s="67"/>
      <c r="F75" s="67"/>
      <c r="G75" s="67"/>
      <c r="H75" s="67"/>
      <c r="I75" s="67"/>
      <c r="O75" s="10"/>
    </row>
    <row r="76" spans="1:18" x14ac:dyDescent="0.25">
      <c r="B76" s="153" t="s">
        <v>206</v>
      </c>
      <c r="C76" s="153"/>
      <c r="D76" s="153"/>
      <c r="E76" s="153"/>
      <c r="F76" s="153"/>
      <c r="G76" s="153"/>
      <c r="H76" s="153"/>
      <c r="I76" s="153"/>
      <c r="O76" s="3"/>
    </row>
    <row r="77" spans="1:18" ht="27.75" customHeight="1" x14ac:dyDescent="0.25">
      <c r="B77" s="270" t="s">
        <v>207</v>
      </c>
      <c r="C77" s="270"/>
      <c r="D77" s="270"/>
      <c r="E77" s="270"/>
      <c r="F77" s="270"/>
      <c r="G77" s="270"/>
      <c r="H77" s="270"/>
      <c r="I77" s="270"/>
      <c r="J77" s="270"/>
    </row>
    <row r="78" spans="1:18" ht="23.45" customHeight="1" x14ac:dyDescent="0.25">
      <c r="B78" s="270" t="s">
        <v>169</v>
      </c>
      <c r="C78" s="270"/>
      <c r="D78" s="270"/>
      <c r="E78" s="270"/>
      <c r="F78" s="270"/>
      <c r="G78" s="270"/>
      <c r="H78" s="270"/>
      <c r="I78" s="270"/>
      <c r="J78" s="270"/>
    </row>
    <row r="79" spans="1:18" x14ac:dyDescent="0.25">
      <c r="A79" s="27" t="s">
        <v>162</v>
      </c>
      <c r="B79" s="28"/>
      <c r="C79" s="28"/>
      <c r="D79" s="28"/>
      <c r="E79" s="29"/>
      <c r="F79" s="28"/>
      <c r="G79" s="28"/>
      <c r="H79" s="28"/>
      <c r="I79" s="28"/>
    </row>
    <row r="80" spans="1:18" x14ac:dyDescent="0.25">
      <c r="A80" s="93" t="s">
        <v>163</v>
      </c>
      <c r="B80" s="93" t="s">
        <v>164</v>
      </c>
      <c r="C80" s="93" t="s">
        <v>165</v>
      </c>
      <c r="D80" s="299" t="s">
        <v>166</v>
      </c>
      <c r="E80" s="299"/>
      <c r="F80" s="299"/>
      <c r="G80" s="299"/>
      <c r="H80" s="299"/>
      <c r="I80" s="299"/>
    </row>
    <row r="81" spans="1:9" x14ac:dyDescent="0.25">
      <c r="A81" s="30"/>
      <c r="B81" s="31"/>
      <c r="C81" s="31"/>
      <c r="D81" s="154"/>
      <c r="E81" s="32"/>
      <c r="F81" s="33"/>
      <c r="G81" s="33"/>
      <c r="H81" s="33"/>
      <c r="I81" s="34"/>
    </row>
    <row r="82" spans="1:9" x14ac:dyDescent="0.25">
      <c r="A82" s="35"/>
      <c r="B82" s="36"/>
      <c r="C82" s="36"/>
      <c r="D82" s="155"/>
      <c r="E82" s="37"/>
      <c r="F82" s="38"/>
      <c r="G82" s="38"/>
      <c r="H82" s="38"/>
      <c r="I82" s="39"/>
    </row>
    <row r="83" spans="1:9" x14ac:dyDescent="0.25">
      <c r="A83" s="35"/>
      <c r="B83" s="36"/>
      <c r="C83" s="36"/>
      <c r="D83" s="155"/>
      <c r="E83" s="37"/>
      <c r="F83" s="38"/>
      <c r="G83" s="38"/>
      <c r="H83" s="38"/>
      <c r="I83" s="39"/>
    </row>
    <row r="84" spans="1:9" x14ac:dyDescent="0.25">
      <c r="A84" s="40"/>
      <c r="B84" s="41"/>
      <c r="C84" s="41"/>
      <c r="D84" s="156"/>
      <c r="E84" s="42"/>
      <c r="F84" s="43"/>
      <c r="G84" s="43"/>
      <c r="H84" s="43"/>
      <c r="I84" s="44"/>
    </row>
  </sheetData>
  <mergeCells count="23">
    <mergeCell ref="D80:I80"/>
    <mergeCell ref="A28:A29"/>
    <mergeCell ref="A30:A31"/>
    <mergeCell ref="A32:A33"/>
    <mergeCell ref="B34:F34"/>
    <mergeCell ref="A71:F71"/>
    <mergeCell ref="B77:J77"/>
    <mergeCell ref="B78:J78"/>
    <mergeCell ref="A26:A27"/>
    <mergeCell ref="A1:J1"/>
    <mergeCell ref="A3:A5"/>
    <mergeCell ref="B3:B5"/>
    <mergeCell ref="C3:C5"/>
    <mergeCell ref="D3:D5"/>
    <mergeCell ref="E3:E5"/>
    <mergeCell ref="F3:G4"/>
    <mergeCell ref="H3:I4"/>
    <mergeCell ref="J3:J4"/>
    <mergeCell ref="A7:J7"/>
    <mergeCell ref="A8:J8"/>
    <mergeCell ref="B17:D17"/>
    <mergeCell ref="B22:G22"/>
    <mergeCell ref="A24:A25"/>
  </mergeCells>
  <printOptions horizontalCentered="1"/>
  <pageMargins left="0.196850393700787" right="0.196850393700787" top="0.90551181102362199" bottom="1.14173228346457" header="0.70866141732283505" footer="0.31496062992126"/>
  <pageSetup paperSize="9" scale="90"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&amp;C&amp;"Calibri,Regular"&amp;K0000002A-&amp;P</oddFooter>
  </headerFooter>
  <rowBreaks count="2" manualBreakCount="2">
    <brk id="27" max="9" man="1"/>
    <brk id="68"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R90"/>
  <sheetViews>
    <sheetView view="pageBreakPreview" topLeftCell="A70" zoomScaleNormal="100" zoomScaleSheetLayoutView="100" zoomScalePageLayoutView="90" workbookViewId="0">
      <selection activeCell="E20" sqref="E20:E25"/>
    </sheetView>
  </sheetViews>
  <sheetFormatPr defaultColWidth="8.85546875" defaultRowHeight="15" x14ac:dyDescent="0.25"/>
  <cols>
    <col min="1" max="1" width="12.140625" style="103" customWidth="1"/>
    <col min="2" max="2" width="49.28515625" style="103" customWidth="1"/>
    <col min="3" max="3" width="15" style="103" bestFit="1" customWidth="1"/>
    <col min="4" max="4" width="12.7109375" style="103" bestFit="1" customWidth="1"/>
    <col min="5" max="5" width="7.7109375" style="104" bestFit="1" customWidth="1"/>
    <col min="6" max="6" width="11.85546875" style="103" customWidth="1"/>
    <col min="7" max="7" width="11.42578125" style="103" customWidth="1"/>
    <col min="8" max="8" width="11.140625" style="103" customWidth="1"/>
    <col min="9" max="9" width="12.85546875" style="103" customWidth="1"/>
    <col min="10" max="10" width="15.7109375" style="103" customWidth="1"/>
    <col min="11" max="12" width="18.85546875" style="103" hidden="1" customWidth="1"/>
    <col min="13" max="13" width="18.42578125" style="103" hidden="1" customWidth="1"/>
    <col min="14" max="14" width="13.7109375" style="103" hidden="1" customWidth="1"/>
    <col min="15" max="15" width="0" style="6" hidden="1" customWidth="1"/>
    <col min="16" max="19" width="0" style="103" hidden="1" customWidth="1"/>
    <col min="20" max="16384" width="8.85546875" style="103"/>
  </cols>
  <sheetData>
    <row r="1" spans="1:15" ht="15.75" x14ac:dyDescent="0.25">
      <c r="A1" s="297"/>
      <c r="B1" s="297"/>
      <c r="C1" s="297"/>
      <c r="D1" s="297"/>
      <c r="E1" s="297"/>
      <c r="F1" s="297"/>
      <c r="G1" s="297"/>
      <c r="H1" s="297"/>
      <c r="I1" s="297"/>
      <c r="J1" s="297"/>
      <c r="K1" s="108"/>
      <c r="L1" s="108"/>
    </row>
    <row r="2" spans="1:15" ht="15.75" x14ac:dyDescent="0.25">
      <c r="A2" s="147" t="s">
        <v>263</v>
      </c>
      <c r="B2" s="148" t="s">
        <v>437</v>
      </c>
      <c r="C2" s="149"/>
      <c r="D2" s="149"/>
      <c r="E2" s="149"/>
      <c r="F2" s="149"/>
      <c r="G2" s="149"/>
      <c r="H2" s="149"/>
      <c r="I2" s="149"/>
      <c r="J2" s="150"/>
      <c r="K2" s="111"/>
      <c r="L2" s="111"/>
    </row>
    <row r="3" spans="1:15" ht="9.75" customHeight="1" x14ac:dyDescent="0.25">
      <c r="A3" s="289" t="s">
        <v>0</v>
      </c>
      <c r="B3" s="289" t="s">
        <v>1</v>
      </c>
      <c r="C3" s="289" t="s">
        <v>197</v>
      </c>
      <c r="D3" s="289" t="s">
        <v>2</v>
      </c>
      <c r="E3" s="289" t="s">
        <v>3</v>
      </c>
      <c r="F3" s="289" t="s">
        <v>118</v>
      </c>
      <c r="G3" s="289"/>
      <c r="H3" s="289" t="s">
        <v>167</v>
      </c>
      <c r="I3" s="289"/>
      <c r="J3" s="289" t="s">
        <v>107</v>
      </c>
      <c r="K3" s="112"/>
      <c r="L3" s="112"/>
    </row>
    <row r="4" spans="1:15" ht="9.75" customHeight="1" x14ac:dyDescent="0.25">
      <c r="A4" s="289"/>
      <c r="B4" s="289"/>
      <c r="C4" s="289"/>
      <c r="D4" s="289"/>
      <c r="E4" s="289"/>
      <c r="F4" s="289"/>
      <c r="G4" s="289"/>
      <c r="H4" s="289"/>
      <c r="I4" s="289"/>
      <c r="J4" s="289"/>
      <c r="K4" s="112"/>
      <c r="L4" s="112"/>
    </row>
    <row r="5" spans="1:15" ht="31.5" customHeight="1" x14ac:dyDescent="0.25">
      <c r="A5" s="289"/>
      <c r="B5" s="289"/>
      <c r="C5" s="289"/>
      <c r="D5" s="289"/>
      <c r="E5" s="289"/>
      <c r="F5" s="185" t="s">
        <v>116</v>
      </c>
      <c r="G5" s="185" t="s">
        <v>117</v>
      </c>
      <c r="H5" s="185" t="s">
        <v>116</v>
      </c>
      <c r="I5" s="185" t="s">
        <v>117</v>
      </c>
      <c r="J5" s="185" t="s">
        <v>192</v>
      </c>
      <c r="K5" s="112"/>
      <c r="L5" s="112"/>
      <c r="O5" s="3"/>
    </row>
    <row r="6" spans="1:15" s="115" customFormat="1" ht="11.25" x14ac:dyDescent="0.2">
      <c r="A6" s="113">
        <v>1</v>
      </c>
      <c r="B6" s="113">
        <v>2</v>
      </c>
      <c r="C6" s="113" t="s">
        <v>6</v>
      </c>
      <c r="D6" s="113">
        <v>4</v>
      </c>
      <c r="E6" s="113">
        <v>5</v>
      </c>
      <c r="F6" s="113">
        <v>6</v>
      </c>
      <c r="G6" s="113" t="s">
        <v>160</v>
      </c>
      <c r="H6" s="113">
        <v>8</v>
      </c>
      <c r="I6" s="113" t="s">
        <v>168</v>
      </c>
      <c r="J6" s="113">
        <v>10</v>
      </c>
      <c r="K6" s="114"/>
      <c r="L6" s="114"/>
      <c r="O6" s="3"/>
    </row>
    <row r="7" spans="1:15" ht="18" customHeight="1" x14ac:dyDescent="0.25">
      <c r="A7" s="277" t="s">
        <v>290</v>
      </c>
      <c r="B7" s="277"/>
      <c r="C7" s="277"/>
      <c r="D7" s="277"/>
      <c r="E7" s="277"/>
      <c r="F7" s="277"/>
      <c r="G7" s="277"/>
      <c r="H7" s="277"/>
      <c r="I7" s="277"/>
      <c r="J7" s="277"/>
      <c r="K7" s="116"/>
      <c r="L7" s="116"/>
      <c r="O7" s="3"/>
    </row>
    <row r="8" spans="1:15" ht="30.6" customHeight="1" x14ac:dyDescent="0.25">
      <c r="A8" s="277" t="s">
        <v>222</v>
      </c>
      <c r="B8" s="277"/>
      <c r="C8" s="277"/>
      <c r="D8" s="277"/>
      <c r="E8" s="277"/>
      <c r="F8" s="277"/>
      <c r="G8" s="277"/>
      <c r="H8" s="277"/>
      <c r="I8" s="277"/>
      <c r="J8" s="277"/>
      <c r="K8" s="116"/>
      <c r="L8" s="116"/>
      <c r="O8" s="3"/>
    </row>
    <row r="9" spans="1:15" x14ac:dyDescent="0.25">
      <c r="A9" s="185">
        <v>1</v>
      </c>
      <c r="B9" s="117" t="s">
        <v>119</v>
      </c>
      <c r="C9" s="117"/>
      <c r="D9" s="117"/>
      <c r="E9" s="117"/>
      <c r="F9" s="117"/>
      <c r="G9" s="117"/>
      <c r="H9" s="117"/>
      <c r="I9" s="117"/>
      <c r="J9" s="117"/>
      <c r="K9" s="118"/>
      <c r="L9" s="118"/>
      <c r="O9" s="17"/>
    </row>
    <row r="10" spans="1:15" x14ac:dyDescent="0.25">
      <c r="A10" s="178">
        <f>'Schedule No. 1B'!A10</f>
        <v>1.1000000000000001</v>
      </c>
      <c r="B10" s="52" t="str">
        <f>'Schedule No. 1B'!B10</f>
        <v>Tower type "4DT6"</v>
      </c>
      <c r="C10" s="52"/>
      <c r="D10" s="52"/>
      <c r="E10" s="119"/>
      <c r="F10" s="52"/>
      <c r="G10" s="52"/>
      <c r="H10" s="52"/>
      <c r="I10" s="52"/>
      <c r="J10" s="127"/>
      <c r="K10" s="122"/>
      <c r="L10" s="123">
        <v>4</v>
      </c>
      <c r="M10" s="103" t="s">
        <v>148</v>
      </c>
      <c r="N10" s="103">
        <v>4</v>
      </c>
      <c r="O10" s="7"/>
    </row>
    <row r="11" spans="1:15" x14ac:dyDescent="0.25">
      <c r="A11" s="177" t="str">
        <f>'Schedule No. 1B'!A11</f>
        <v>1.1.1</v>
      </c>
      <c r="B11" s="191" t="str">
        <f>'Schedule No. 1B'!B11</f>
        <v>Tower type 4DT6+9 m</v>
      </c>
      <c r="C11" s="127"/>
      <c r="D11" s="192" t="str">
        <f>'Schedule No. 1B'!D11</f>
        <v>each</v>
      </c>
      <c r="E11" s="124">
        <f>'Schedule No. 1B'!E11</f>
        <v>1</v>
      </c>
      <c r="F11" s="127"/>
      <c r="G11" s="127"/>
      <c r="H11" s="127"/>
      <c r="I11" s="127"/>
      <c r="J11" s="127"/>
      <c r="K11" s="125"/>
      <c r="L11" s="125"/>
      <c r="M11" s="103" t="s">
        <v>151</v>
      </c>
      <c r="N11" s="103" t="e">
        <f>#REF!+#REF!</f>
        <v>#REF!</v>
      </c>
      <c r="O11" s="7">
        <v>2</v>
      </c>
    </row>
    <row r="12" spans="1:15" x14ac:dyDescent="0.25">
      <c r="A12" s="177" t="str">
        <f>'Schedule No. 1B'!A12</f>
        <v>1.1.2</v>
      </c>
      <c r="B12" s="191" t="str">
        <f>'Schedule No. 1B'!B12</f>
        <v>Tower type 4DT6+6 m</v>
      </c>
      <c r="C12" s="127"/>
      <c r="D12" s="192" t="str">
        <f>'Schedule No. 1B'!D12</f>
        <v>each</v>
      </c>
      <c r="E12" s="124">
        <f>'Schedule No. 1B'!E12</f>
        <v>1</v>
      </c>
      <c r="F12" s="127"/>
      <c r="G12" s="127"/>
      <c r="H12" s="127"/>
      <c r="I12" s="127"/>
      <c r="J12" s="127"/>
      <c r="K12" s="125"/>
      <c r="L12" s="125"/>
      <c r="M12" s="103" t="s">
        <v>152</v>
      </c>
      <c r="N12" s="103">
        <v>4</v>
      </c>
      <c r="O12" s="7"/>
    </row>
    <row r="13" spans="1:15" x14ac:dyDescent="0.25">
      <c r="A13" s="178">
        <f>'Schedule No. 1B'!A13</f>
        <v>1.2</v>
      </c>
      <c r="B13" s="52" t="str">
        <f>'Schedule No. 1B'!B13</f>
        <v>Tower type "2DT6"</v>
      </c>
      <c r="C13" s="52"/>
      <c r="D13" s="52"/>
      <c r="E13" s="52"/>
      <c r="F13" s="52"/>
      <c r="G13" s="52"/>
      <c r="H13" s="52"/>
      <c r="I13" s="52"/>
      <c r="J13" s="52"/>
      <c r="K13" s="126">
        <v>2</v>
      </c>
      <c r="L13" s="126"/>
      <c r="O13" s="7"/>
    </row>
    <row r="14" spans="1:15" x14ac:dyDescent="0.25">
      <c r="A14" s="177" t="str">
        <f>'Schedule No. 1B'!A14</f>
        <v>1.2.1</v>
      </c>
      <c r="B14" s="5" t="str">
        <f>'Schedule No. 1B'!B14</f>
        <v>Tower type 2DT6 +9 m</v>
      </c>
      <c r="C14" s="127"/>
      <c r="D14" s="192" t="str">
        <f>'Schedule No. 1B'!D14</f>
        <v>each</v>
      </c>
      <c r="E14" s="192">
        <f>'Schedule No. 1B'!E14</f>
        <v>1</v>
      </c>
      <c r="F14" s="127"/>
      <c r="G14" s="127"/>
      <c r="H14" s="127"/>
      <c r="I14" s="127"/>
      <c r="J14" s="127"/>
      <c r="K14" s="125"/>
      <c r="L14" s="125"/>
      <c r="O14" s="7"/>
    </row>
    <row r="15" spans="1:15" x14ac:dyDescent="0.25">
      <c r="A15" s="177" t="str">
        <f>'Schedule No. 1B'!A15</f>
        <v>1.2.2</v>
      </c>
      <c r="B15" s="5" t="str">
        <f>'Schedule No. 1B'!B15</f>
        <v>Tower type 2DT6 +15 m</v>
      </c>
      <c r="C15" s="127"/>
      <c r="D15" s="192" t="str">
        <f>'Schedule No. 1B'!D15</f>
        <v>each</v>
      </c>
      <c r="E15" s="192">
        <f>'Schedule No. 1B'!E15</f>
        <v>1</v>
      </c>
      <c r="F15" s="127"/>
      <c r="G15" s="127"/>
      <c r="H15" s="127"/>
      <c r="I15" s="127"/>
      <c r="J15" s="127"/>
      <c r="K15" s="125"/>
      <c r="L15" s="125"/>
      <c r="O15" s="7"/>
    </row>
    <row r="16" spans="1:15" x14ac:dyDescent="0.25">
      <c r="A16" s="177">
        <f>'Schedule No. 1B'!A16</f>
        <v>1.3</v>
      </c>
      <c r="B16" s="5" t="str">
        <f>'Schedule No. 1B'!B16</f>
        <v>Auxiliary crossarm for tower type 2DT6</v>
      </c>
      <c r="C16" s="127"/>
      <c r="D16" s="205" t="str">
        <f>'Schedule No. 1B'!D16</f>
        <v>per set of three</v>
      </c>
      <c r="E16" s="205">
        <f>'Schedule No. 1B'!E16</f>
        <v>1</v>
      </c>
      <c r="F16" s="127"/>
      <c r="G16" s="127"/>
      <c r="H16" s="127"/>
      <c r="I16" s="127"/>
      <c r="J16" s="127"/>
      <c r="K16" s="125"/>
      <c r="L16" s="125"/>
      <c r="O16" s="7"/>
    </row>
    <row r="17" spans="1:15" x14ac:dyDescent="0.25">
      <c r="A17" s="178">
        <f>'Schedule No. 1B'!A17</f>
        <v>1.4</v>
      </c>
      <c r="B17" s="191" t="str">
        <f>'Schedule No. 1B'!B17</f>
        <v>Auxiliary crossarm for tower type 4DT6</v>
      </c>
      <c r="C17" s="127"/>
      <c r="D17" s="192" t="str">
        <f>'Schedule No. 1B'!D17</f>
        <v>per set of three</v>
      </c>
      <c r="E17" s="192">
        <f>'Schedule No. 1B'!E17</f>
        <v>1</v>
      </c>
      <c r="F17" s="127"/>
      <c r="G17" s="127"/>
      <c r="H17" s="127"/>
      <c r="I17" s="127"/>
      <c r="J17" s="127"/>
      <c r="K17" s="125"/>
      <c r="L17" s="125"/>
      <c r="O17" s="7"/>
    </row>
    <row r="18" spans="1:15" ht="15.95" customHeight="1" x14ac:dyDescent="0.25">
      <c r="A18" s="188">
        <v>2</v>
      </c>
      <c r="B18" s="298" t="s">
        <v>12</v>
      </c>
      <c r="C18" s="298"/>
      <c r="D18" s="298"/>
      <c r="E18" s="130"/>
      <c r="F18" s="130"/>
      <c r="G18" s="130"/>
      <c r="H18" s="130"/>
      <c r="I18" s="130"/>
      <c r="J18" s="130"/>
      <c r="K18" s="132"/>
      <c r="L18" s="132"/>
      <c r="O18" s="7" t="e">
        <f>#REF!</f>
        <v>#REF!</v>
      </c>
    </row>
    <row r="19" spans="1:15" x14ac:dyDescent="0.25">
      <c r="A19" s="188">
        <v>2.1</v>
      </c>
      <c r="B19" s="187" t="s">
        <v>119</v>
      </c>
      <c r="C19" s="187"/>
      <c r="D19" s="187"/>
      <c r="E19" s="187"/>
      <c r="F19" s="187"/>
      <c r="G19" s="187"/>
      <c r="H19" s="187"/>
      <c r="I19" s="187"/>
      <c r="J19" s="130"/>
      <c r="K19" s="132"/>
      <c r="L19" s="132"/>
      <c r="O19" s="20"/>
    </row>
    <row r="20" spans="1:15" ht="29.45" customHeight="1" x14ac:dyDescent="0.25">
      <c r="A20" s="177" t="str">
        <f>'Schedule No. 1B'!A20</f>
        <v>2.1.1</v>
      </c>
      <c r="B20" s="191" t="str">
        <f>'Schedule No. 1B'!B20</f>
        <v>"ACSR Finch" Phase Conductor (3 Phase, Double Circuit, Quad Bundle per phase on the line)</v>
      </c>
      <c r="C20" s="127"/>
      <c r="D20" s="192" t="str">
        <f>'Schedule No. 1B'!D20</f>
        <v>Route km3</v>
      </c>
      <c r="E20" s="192">
        <f>'Schedule No. 1B'!E20</f>
        <v>0.5</v>
      </c>
      <c r="F20" s="127"/>
      <c r="G20" s="127"/>
      <c r="H20" s="127"/>
      <c r="I20" s="127"/>
      <c r="J20" s="127"/>
      <c r="K20" s="125"/>
      <c r="L20" s="125"/>
      <c r="M20" s="103">
        <f>E20/164.6</f>
        <v>3.0376670716889429E-3</v>
      </c>
      <c r="O20" s="7" t="e">
        <f>#REF!</f>
        <v>#REF!</v>
      </c>
    </row>
    <row r="21" spans="1:15" ht="29.45" customHeight="1" x14ac:dyDescent="0.25">
      <c r="A21" s="177" t="str">
        <f>'Schedule No. 1B'!A21</f>
        <v>2.1.2</v>
      </c>
      <c r="B21" s="191" t="str">
        <f>'Schedule No. 1B'!B21</f>
        <v>"ACSR Mallard" Phase Conductor (3 Phase, Double Circuit, Twin Bundle per phase on the line)</v>
      </c>
      <c r="C21" s="127"/>
      <c r="D21" s="192" t="str">
        <f>'Schedule No. 1B'!D21</f>
        <v>Route km3</v>
      </c>
      <c r="E21" s="192">
        <f>'Schedule No. 1B'!E21</f>
        <v>0.5</v>
      </c>
      <c r="F21" s="127"/>
      <c r="G21" s="127"/>
      <c r="H21" s="127"/>
      <c r="I21" s="127"/>
      <c r="J21" s="127"/>
      <c r="K21" s="125"/>
      <c r="L21" s="125"/>
      <c r="O21" s="7"/>
    </row>
    <row r="22" spans="1:15" ht="30.75" customHeight="1" x14ac:dyDescent="0.25">
      <c r="A22" s="177" t="str">
        <f>'Schedule No. 1B'!A22</f>
        <v>2.1.3</v>
      </c>
      <c r="B22" s="204" t="str">
        <f>'Schedule No. 1B'!B22</f>
        <v>ACSR Dorking Earthware</v>
      </c>
      <c r="C22" s="127"/>
      <c r="D22" s="205" t="str">
        <f>'Schedule No. 1B'!D22</f>
        <v>Route km3</v>
      </c>
      <c r="E22" s="205">
        <f>'Schedule No. 1B'!E22</f>
        <v>0.5</v>
      </c>
      <c r="F22" s="127"/>
      <c r="G22" s="127"/>
      <c r="H22" s="127"/>
      <c r="I22" s="127"/>
      <c r="J22" s="127"/>
      <c r="K22" s="125"/>
      <c r="L22" s="125"/>
      <c r="O22" s="7"/>
    </row>
    <row r="23" spans="1:15" ht="36" customHeight="1" x14ac:dyDescent="0.25">
      <c r="A23" s="177" t="str">
        <f>'Schedule No. 1B'!A23</f>
        <v>2.1.4</v>
      </c>
      <c r="B23" s="204" t="str">
        <f>'Schedule No. 1B'!B23</f>
        <v xml:space="preserve">ACSR Dorking Earthware equivalent OPGW inclusive of joint boxes, fixing clamps, fusion splices and connections to the joint boxes. </v>
      </c>
      <c r="C23" s="127"/>
      <c r="D23" s="205" t="str">
        <f>'Schedule No. 1B'!D23</f>
        <v>Route km3</v>
      </c>
      <c r="E23" s="205">
        <f>'Schedule No. 1B'!E23</f>
        <v>0.5</v>
      </c>
      <c r="F23" s="127"/>
      <c r="G23" s="127"/>
      <c r="H23" s="127"/>
      <c r="I23" s="127"/>
      <c r="J23" s="127"/>
      <c r="K23" s="125"/>
      <c r="L23" s="125"/>
      <c r="O23" s="7"/>
    </row>
    <row r="24" spans="1:15" ht="29.45" customHeight="1" x14ac:dyDescent="0.25">
      <c r="A24" s="177" t="str">
        <f>'Schedule No. 1B'!A24</f>
        <v>2.1.5</v>
      </c>
      <c r="B24" s="204" t="str">
        <f>'Schedule No. 1B'!B24</f>
        <v>7X4.0 GS earthware</v>
      </c>
      <c r="C24" s="127"/>
      <c r="D24" s="205" t="str">
        <f>'Schedule No. 1B'!D24</f>
        <v>Route km3</v>
      </c>
      <c r="E24" s="205">
        <f>'Schedule No. 1B'!E24</f>
        <v>0.5</v>
      </c>
      <c r="F24" s="127"/>
      <c r="G24" s="127"/>
      <c r="H24" s="127"/>
      <c r="I24" s="127"/>
      <c r="J24" s="127"/>
      <c r="K24" s="125"/>
      <c r="L24" s="125"/>
      <c r="O24" s="7"/>
    </row>
    <row r="25" spans="1:15" ht="40.5" customHeight="1" x14ac:dyDescent="0.25">
      <c r="A25" s="177" t="str">
        <f>'Schedule No. 1B'!A25</f>
        <v>2.1.6</v>
      </c>
      <c r="B25" s="191" t="str">
        <f>'Schedule No. 1B'!B25</f>
        <v xml:space="preserve">7X4.0 GS earthware equivalent OPGW inclusive of joint boxes, fixing clamps, fusion splices and connections to the joint boxes. </v>
      </c>
      <c r="C25" s="127"/>
      <c r="D25" s="192" t="str">
        <f>'Schedule No. 1B'!D25</f>
        <v>Route km3</v>
      </c>
      <c r="E25" s="192">
        <f>'Schedule No. 1B'!E25</f>
        <v>0.5</v>
      </c>
      <c r="F25" s="127"/>
      <c r="G25" s="127"/>
      <c r="H25" s="127"/>
      <c r="I25" s="127"/>
      <c r="J25" s="127"/>
      <c r="K25" s="125"/>
      <c r="L25" s="125"/>
      <c r="O25" s="7"/>
    </row>
    <row r="26" spans="1:15" ht="15" customHeight="1" x14ac:dyDescent="0.25">
      <c r="A26" s="188">
        <v>3</v>
      </c>
      <c r="B26" s="278" t="s">
        <v>291</v>
      </c>
      <c r="C26" s="279"/>
      <c r="D26" s="279"/>
      <c r="E26" s="279"/>
      <c r="F26" s="279"/>
      <c r="G26" s="280"/>
      <c r="H26" s="183"/>
      <c r="I26" s="130"/>
      <c r="J26" s="130"/>
      <c r="K26" s="132"/>
      <c r="L26" s="132"/>
      <c r="O26" s="8"/>
    </row>
    <row r="27" spans="1:15" ht="20.25" customHeight="1" x14ac:dyDescent="0.25">
      <c r="A27" s="188">
        <v>3.1</v>
      </c>
      <c r="B27" s="187" t="s">
        <v>119</v>
      </c>
      <c r="C27" s="187"/>
      <c r="D27" s="187"/>
      <c r="E27" s="187"/>
      <c r="F27" s="187"/>
      <c r="G27" s="187"/>
      <c r="H27" s="187"/>
      <c r="I27" s="187"/>
      <c r="J27" s="130"/>
      <c r="K27" s="132"/>
      <c r="L27" s="132"/>
      <c r="O27" s="8"/>
    </row>
    <row r="28" spans="1:15" ht="26.25" customHeight="1" x14ac:dyDescent="0.25">
      <c r="A28" s="302" t="s">
        <v>52</v>
      </c>
      <c r="B28" s="53" t="str">
        <f>'Schedule No. 1B'!B28</f>
        <v>a) Single suspension string (Heavy Suspension),  120 kN  -disc only</v>
      </c>
      <c r="C28" s="198"/>
      <c r="D28" s="196" t="str">
        <f>'Schedule No. 1B'!D28</f>
        <v>Set</v>
      </c>
      <c r="E28" s="134">
        <f>'Schedule No. 1B'!E28</f>
        <v>1</v>
      </c>
      <c r="F28" s="198"/>
      <c r="G28" s="198"/>
      <c r="H28" s="198"/>
      <c r="I28" s="198"/>
      <c r="J28" s="130"/>
      <c r="K28" s="132"/>
      <c r="L28" s="132"/>
      <c r="O28" s="229"/>
    </row>
    <row r="29" spans="1:15" ht="27" customHeight="1" x14ac:dyDescent="0.25">
      <c r="A29" s="303"/>
      <c r="B29" s="53" t="str">
        <f>'Schedule No. 1B'!B29</f>
        <v>b) Single suspension string (Heavy Suspension),  120 kN  -fittings only</v>
      </c>
      <c r="C29" s="198"/>
      <c r="D29" s="196" t="str">
        <f>'Schedule No. 1B'!D29</f>
        <v>Set</v>
      </c>
      <c r="E29" s="134">
        <f>'Schedule No. 1B'!E29</f>
        <v>1</v>
      </c>
      <c r="F29" s="198"/>
      <c r="G29" s="198"/>
      <c r="H29" s="198"/>
      <c r="I29" s="198"/>
      <c r="J29" s="130"/>
      <c r="K29" s="132"/>
      <c r="L29" s="132"/>
      <c r="O29" s="229"/>
    </row>
    <row r="30" spans="1:15" ht="27" customHeight="1" x14ac:dyDescent="0.25">
      <c r="A30" s="302" t="s">
        <v>51</v>
      </c>
      <c r="B30" s="53" t="str">
        <f>'Schedule No. 1B'!B30</f>
        <v>a) Single suspension string (Heavy Suspension),  210 kN  -disc only</v>
      </c>
      <c r="C30" s="198"/>
      <c r="D30" s="196" t="str">
        <f>'Schedule No. 1B'!D30</f>
        <v>Set</v>
      </c>
      <c r="E30" s="51">
        <f>'Schedule No. 1B'!E30</f>
        <v>1</v>
      </c>
      <c r="F30" s="198"/>
      <c r="G30" s="198"/>
      <c r="H30" s="198"/>
      <c r="I30" s="198"/>
      <c r="J30" s="130"/>
      <c r="K30" s="132"/>
      <c r="L30" s="132"/>
      <c r="O30" s="229"/>
    </row>
    <row r="31" spans="1:15" ht="25.5" customHeight="1" x14ac:dyDescent="0.25">
      <c r="A31" s="303"/>
      <c r="B31" s="53" t="str">
        <f>'Schedule No. 1B'!B31</f>
        <v>b) Single suspension string (Heavy Suspension),  210 kN  -fittings only</v>
      </c>
      <c r="C31" s="198"/>
      <c r="D31" s="196" t="str">
        <f>'Schedule No. 1B'!D31</f>
        <v>Set</v>
      </c>
      <c r="E31" s="134">
        <f>'Schedule No. 1B'!E31</f>
        <v>1</v>
      </c>
      <c r="F31" s="198"/>
      <c r="G31" s="198"/>
      <c r="H31" s="198"/>
      <c r="I31" s="198"/>
      <c r="J31" s="130"/>
      <c r="K31" s="132"/>
      <c r="L31" s="132"/>
      <c r="O31" s="229"/>
    </row>
    <row r="32" spans="1:15" x14ac:dyDescent="0.25">
      <c r="A32" s="281" t="s">
        <v>53</v>
      </c>
      <c r="B32" s="53" t="str">
        <f>'Schedule No. 1B'!B32</f>
        <v>a) Double tension string, 2x210kN  -disc only</v>
      </c>
      <c r="C32" s="152"/>
      <c r="D32" s="184" t="str">
        <f>'Schedule No. 1B'!D32</f>
        <v>Set</v>
      </c>
      <c r="E32" s="134">
        <f>'Schedule No. 1B'!E32</f>
        <v>24</v>
      </c>
      <c r="F32" s="152"/>
      <c r="G32" s="127"/>
      <c r="H32" s="127"/>
      <c r="I32" s="127"/>
      <c r="J32" s="127"/>
      <c r="K32" s="125"/>
      <c r="L32" s="125"/>
      <c r="O32" s="3"/>
    </row>
    <row r="33" spans="1:15" x14ac:dyDescent="0.25">
      <c r="A33" s="281"/>
      <c r="B33" s="53" t="str">
        <f>'Schedule No. 1B'!B33</f>
        <v>b) Double tension string, 2x210kN  -fittings only</v>
      </c>
      <c r="C33" s="152"/>
      <c r="D33" s="184" t="str">
        <f>'Schedule No. 1B'!D33</f>
        <v>Set</v>
      </c>
      <c r="E33" s="134">
        <f>'Schedule No. 1B'!E33</f>
        <v>24</v>
      </c>
      <c r="F33" s="152"/>
      <c r="G33" s="127"/>
      <c r="H33" s="127"/>
      <c r="I33" s="127"/>
      <c r="J33" s="127"/>
      <c r="K33" s="125"/>
      <c r="L33" s="125"/>
      <c r="O33" s="3" t="s">
        <v>140</v>
      </c>
    </row>
    <row r="34" spans="1:15" x14ac:dyDescent="0.25">
      <c r="A34" s="281" t="s">
        <v>54</v>
      </c>
      <c r="B34" s="53" t="str">
        <f>'Schedule No. 1B'!B34</f>
        <v>a) Double tension string, 2x400kN  -disc only</v>
      </c>
      <c r="C34" s="152"/>
      <c r="D34" s="184" t="str">
        <f>'Schedule No. 1B'!D34</f>
        <v>Set</v>
      </c>
      <c r="E34" s="51">
        <f>'Schedule No. 1B'!E34</f>
        <v>24</v>
      </c>
      <c r="F34" s="152"/>
      <c r="G34" s="127"/>
      <c r="H34" s="127"/>
      <c r="I34" s="127"/>
      <c r="J34" s="127"/>
      <c r="K34" s="125"/>
      <c r="L34" s="125"/>
      <c r="O34" s="3"/>
    </row>
    <row r="35" spans="1:15" x14ac:dyDescent="0.25">
      <c r="A35" s="281"/>
      <c r="B35" s="53" t="str">
        <f>'Schedule No. 1B'!B35</f>
        <v>b) Double tension string, 2x4000kN  -fittings only</v>
      </c>
      <c r="C35" s="152"/>
      <c r="D35" s="184" t="str">
        <f>'Schedule No. 1B'!D35</f>
        <v>Set</v>
      </c>
      <c r="E35" s="51">
        <f>'Schedule No. 1B'!E35</f>
        <v>24</v>
      </c>
      <c r="F35" s="152"/>
      <c r="G35" s="127"/>
      <c r="H35" s="127"/>
      <c r="I35" s="127"/>
      <c r="J35" s="127"/>
      <c r="K35" s="125"/>
      <c r="L35" s="125"/>
      <c r="O35" s="3"/>
    </row>
    <row r="36" spans="1:15" ht="24" x14ac:dyDescent="0.25">
      <c r="A36" s="281" t="s">
        <v>55</v>
      </c>
      <c r="B36" s="53" t="str">
        <f>'Schedule No. 1B'!B36</f>
        <v>a) Single jumper suspension I-string, having each string 1x210 kN-disc only</v>
      </c>
      <c r="C36" s="152"/>
      <c r="D36" s="184" t="str">
        <f>'Schedule No. 1B'!D36</f>
        <v>Set</v>
      </c>
      <c r="E36" s="51">
        <f>'Schedule No. 1B'!E36</f>
        <v>6</v>
      </c>
      <c r="F36" s="152"/>
      <c r="G36" s="127"/>
      <c r="H36" s="127"/>
      <c r="I36" s="127"/>
      <c r="J36" s="127"/>
      <c r="K36" s="125"/>
      <c r="L36" s="125"/>
      <c r="N36" s="103" t="s">
        <v>115</v>
      </c>
      <c r="O36" s="3"/>
    </row>
    <row r="37" spans="1:15" ht="24" x14ac:dyDescent="0.25">
      <c r="A37" s="281"/>
      <c r="B37" s="53" t="str">
        <f>'Schedule No. 1B'!B37</f>
        <v>b) Single jumper suspension I-string, having each string 1x210 kN-fittings only</v>
      </c>
      <c r="C37" s="152"/>
      <c r="D37" s="184" t="str">
        <f>'Schedule No. 1B'!D37</f>
        <v>Set</v>
      </c>
      <c r="E37" s="51">
        <f>'Schedule No. 1B'!E37</f>
        <v>6</v>
      </c>
      <c r="F37" s="152"/>
      <c r="G37" s="127"/>
      <c r="H37" s="127"/>
      <c r="I37" s="127"/>
      <c r="J37" s="127"/>
      <c r="K37" s="125"/>
      <c r="L37" s="125"/>
      <c r="O37" s="3"/>
    </row>
    <row r="38" spans="1:15" x14ac:dyDescent="0.25">
      <c r="A38" s="281" t="s">
        <v>56</v>
      </c>
      <c r="B38" s="53" t="str">
        <f>'Schedule No. 1B'!B38</f>
        <v>a) Single tension string, upright low duty 210kN- disc only</v>
      </c>
      <c r="C38" s="152"/>
      <c r="D38" s="184" t="str">
        <f>'Schedule No. 1B'!D38</f>
        <v>Set</v>
      </c>
      <c r="E38" s="184">
        <f>'Schedule No. 1B'!E38</f>
        <v>12</v>
      </c>
      <c r="F38" s="152"/>
      <c r="G38" s="127"/>
      <c r="H38" s="127"/>
      <c r="I38" s="127"/>
      <c r="J38" s="127"/>
      <c r="K38" s="125"/>
      <c r="L38" s="125"/>
      <c r="M38" s="103" t="s">
        <v>72</v>
      </c>
      <c r="O38" s="3"/>
    </row>
    <row r="39" spans="1:15" x14ac:dyDescent="0.25">
      <c r="A39" s="281"/>
      <c r="B39" s="53" t="str">
        <f>'Schedule No. 1B'!B39</f>
        <v>b) Single tension string, upright low duty 210kN- fittings only</v>
      </c>
      <c r="C39" s="152"/>
      <c r="D39" s="184" t="str">
        <f>'Schedule No. 1B'!D39</f>
        <v>Set</v>
      </c>
      <c r="E39" s="184">
        <f>'Schedule No. 1B'!E39</f>
        <v>12</v>
      </c>
      <c r="F39" s="152"/>
      <c r="G39" s="127"/>
      <c r="H39" s="127"/>
      <c r="I39" s="127"/>
      <c r="J39" s="127"/>
      <c r="K39" s="125"/>
      <c r="L39" s="125"/>
      <c r="M39" s="103" t="s">
        <v>72</v>
      </c>
      <c r="O39" s="3"/>
    </row>
    <row r="40" spans="1:15" x14ac:dyDescent="0.25">
      <c r="A40" s="281" t="s">
        <v>122</v>
      </c>
      <c r="B40" s="53" t="str">
        <f>'Schedule No. 1B'!B40</f>
        <v>a) Single tension string, inverted low duty 210kN -discs only</v>
      </c>
      <c r="C40" s="152"/>
      <c r="D40" s="184" t="str">
        <f>'Schedule No. 1B'!D40</f>
        <v>Set</v>
      </c>
      <c r="E40" s="184">
        <f>'Schedule No. 1B'!E40</f>
        <v>12</v>
      </c>
      <c r="F40" s="152"/>
      <c r="G40" s="127"/>
      <c r="H40" s="127"/>
      <c r="I40" s="127"/>
      <c r="J40" s="127"/>
      <c r="K40" s="125"/>
      <c r="L40" s="125"/>
      <c r="M40" s="103" t="s">
        <v>72</v>
      </c>
      <c r="O40" s="3"/>
    </row>
    <row r="41" spans="1:15" ht="24" x14ac:dyDescent="0.25">
      <c r="A41" s="281"/>
      <c r="B41" s="53" t="str">
        <f>'Schedule No. 1B'!B41</f>
        <v>b) Single tension string, inverted low duty 210kN -fittings only</v>
      </c>
      <c r="C41" s="152"/>
      <c r="D41" s="184" t="str">
        <f>'Schedule No. 1B'!D41</f>
        <v>Set</v>
      </c>
      <c r="E41" s="184">
        <f>'Schedule No. 1B'!E41</f>
        <v>12</v>
      </c>
      <c r="F41" s="152"/>
      <c r="G41" s="127"/>
      <c r="H41" s="127"/>
      <c r="I41" s="127"/>
      <c r="J41" s="127"/>
      <c r="K41" s="125"/>
      <c r="L41" s="125"/>
      <c r="M41" s="103" t="s">
        <v>72</v>
      </c>
      <c r="O41" s="3"/>
    </row>
    <row r="42" spans="1:15" ht="15" customHeight="1" x14ac:dyDescent="0.25">
      <c r="A42" s="188"/>
      <c r="B42" s="300" t="s">
        <v>246</v>
      </c>
      <c r="C42" s="300"/>
      <c r="D42" s="300"/>
      <c r="E42" s="300"/>
      <c r="F42" s="300"/>
      <c r="G42" s="130"/>
      <c r="H42" s="130"/>
      <c r="I42" s="130"/>
      <c r="J42" s="130"/>
      <c r="K42" s="132"/>
      <c r="L42" s="132"/>
      <c r="O42" s="3"/>
    </row>
    <row r="43" spans="1:15" ht="24" x14ac:dyDescent="0.25">
      <c r="A43" s="184" t="s">
        <v>56</v>
      </c>
      <c r="B43" s="191" t="s">
        <v>15</v>
      </c>
      <c r="C43" s="127"/>
      <c r="D43" s="192" t="s">
        <v>14</v>
      </c>
      <c r="E43" s="192">
        <f>'Schedule No. 1A'!E35</f>
        <v>2</v>
      </c>
      <c r="F43" s="127"/>
      <c r="G43" s="127"/>
      <c r="H43" s="127"/>
      <c r="I43" s="127"/>
      <c r="J43" s="127"/>
      <c r="K43" s="125"/>
      <c r="L43" s="125"/>
      <c r="O43" s="3"/>
    </row>
    <row r="44" spans="1:15" ht="24" x14ac:dyDescent="0.25">
      <c r="A44" s="184" t="s">
        <v>122</v>
      </c>
      <c r="B44" s="191" t="s">
        <v>16</v>
      </c>
      <c r="C44" s="127"/>
      <c r="D44" s="192" t="s">
        <v>14</v>
      </c>
      <c r="E44" s="192">
        <f>'Schedule No. 1A'!E36</f>
        <v>6</v>
      </c>
      <c r="F44" s="127"/>
      <c r="G44" s="127"/>
      <c r="H44" s="127"/>
      <c r="I44" s="127"/>
      <c r="J44" s="127"/>
      <c r="K44" s="125"/>
      <c r="L44" s="125"/>
      <c r="O44" s="3"/>
    </row>
    <row r="45" spans="1:15" x14ac:dyDescent="0.25">
      <c r="A45" s="138"/>
      <c r="B45" s="130" t="s">
        <v>17</v>
      </c>
      <c r="C45" s="130"/>
      <c r="D45" s="130"/>
      <c r="E45" s="130"/>
      <c r="F45" s="130"/>
      <c r="G45" s="130"/>
      <c r="H45" s="130"/>
      <c r="I45" s="130"/>
      <c r="J45" s="127"/>
      <c r="K45" s="125"/>
      <c r="L45" s="125"/>
      <c r="O45" s="3"/>
    </row>
    <row r="46" spans="1:15" x14ac:dyDescent="0.25">
      <c r="A46" s="138" t="s">
        <v>123</v>
      </c>
      <c r="B46" s="191" t="s">
        <v>18</v>
      </c>
      <c r="C46" s="127"/>
      <c r="D46" s="192" t="s">
        <v>19</v>
      </c>
      <c r="E46" s="124">
        <f>'Schedule No. 1A'!E38</f>
        <v>4</v>
      </c>
      <c r="F46" s="127"/>
      <c r="G46" s="127"/>
      <c r="H46" s="127"/>
      <c r="I46" s="127"/>
      <c r="J46" s="127"/>
      <c r="K46" s="125"/>
      <c r="L46" s="125"/>
      <c r="O46" s="3"/>
    </row>
    <row r="47" spans="1:15" x14ac:dyDescent="0.25">
      <c r="A47" s="138" t="s">
        <v>124</v>
      </c>
      <c r="B47" s="191" t="s">
        <v>20</v>
      </c>
      <c r="C47" s="127"/>
      <c r="D47" s="192" t="s">
        <v>19</v>
      </c>
      <c r="E47" s="124">
        <f>'Schedule No. 1A'!E39</f>
        <v>4</v>
      </c>
      <c r="F47" s="127"/>
      <c r="G47" s="127"/>
      <c r="H47" s="127"/>
      <c r="I47" s="127"/>
      <c r="J47" s="127"/>
      <c r="K47" s="125"/>
      <c r="L47" s="125"/>
      <c r="O47" s="3"/>
    </row>
    <row r="48" spans="1:15" x14ac:dyDescent="0.25">
      <c r="A48" s="138" t="s">
        <v>125</v>
      </c>
      <c r="B48" s="191" t="s">
        <v>21</v>
      </c>
      <c r="C48" s="127"/>
      <c r="D48" s="192" t="s">
        <v>19</v>
      </c>
      <c r="E48" s="124">
        <f>'Schedule No. 1A'!E40</f>
        <v>4</v>
      </c>
      <c r="F48" s="127"/>
      <c r="G48" s="127"/>
      <c r="H48" s="127"/>
      <c r="I48" s="127"/>
      <c r="J48" s="127"/>
      <c r="K48" s="125"/>
      <c r="L48" s="125"/>
      <c r="O48" s="3"/>
    </row>
    <row r="49" spans="1:15" x14ac:dyDescent="0.25">
      <c r="A49" s="138" t="s">
        <v>126</v>
      </c>
      <c r="B49" s="191" t="s">
        <v>201</v>
      </c>
      <c r="C49" s="127"/>
      <c r="D49" s="192" t="s">
        <v>22</v>
      </c>
      <c r="E49" s="264">
        <f>'Schedule No. 1A'!E41</f>
        <v>6</v>
      </c>
      <c r="F49" s="127"/>
      <c r="G49" s="127"/>
      <c r="H49" s="127"/>
      <c r="I49" s="127"/>
      <c r="J49" s="127"/>
      <c r="K49" s="125"/>
      <c r="L49" s="125"/>
      <c r="O49" s="3"/>
    </row>
    <row r="50" spans="1:15" x14ac:dyDescent="0.25">
      <c r="A50" s="139">
        <v>4</v>
      </c>
      <c r="B50" s="190" t="s">
        <v>23</v>
      </c>
      <c r="C50" s="127"/>
      <c r="D50" s="192"/>
      <c r="E50" s="124"/>
      <c r="F50" s="127"/>
      <c r="G50" s="127"/>
      <c r="H50" s="127"/>
      <c r="I50" s="127"/>
      <c r="J50" s="127"/>
      <c r="K50" s="125"/>
      <c r="L50" s="125"/>
      <c r="O50" s="3"/>
    </row>
    <row r="51" spans="1:15" ht="36" x14ac:dyDescent="0.25">
      <c r="A51" s="141">
        <v>4.0999999999999996</v>
      </c>
      <c r="B51" s="191" t="s">
        <v>127</v>
      </c>
      <c r="C51" s="127"/>
      <c r="D51" s="192" t="s">
        <v>41</v>
      </c>
      <c r="E51" s="124">
        <f>'Schedule No. 1A'!E43</f>
        <v>1</v>
      </c>
      <c r="F51" s="127"/>
      <c r="G51" s="127"/>
      <c r="H51" s="127"/>
      <c r="I51" s="127"/>
      <c r="J51" s="127"/>
      <c r="K51" s="125"/>
      <c r="L51" s="125"/>
      <c r="O51" s="3"/>
    </row>
    <row r="52" spans="1:15" ht="36" x14ac:dyDescent="0.25">
      <c r="A52" s="141">
        <v>4.2</v>
      </c>
      <c r="B52" s="191" t="s">
        <v>128</v>
      </c>
      <c r="C52" s="127"/>
      <c r="D52" s="192" t="s">
        <v>41</v>
      </c>
      <c r="E52" s="124">
        <f>'Schedule No. 1A'!E44</f>
        <v>1</v>
      </c>
      <c r="F52" s="127"/>
      <c r="G52" s="127"/>
      <c r="H52" s="127"/>
      <c r="I52" s="127"/>
      <c r="J52" s="127"/>
      <c r="K52" s="125"/>
      <c r="L52" s="125"/>
      <c r="O52" s="3"/>
    </row>
    <row r="53" spans="1:15" ht="36" x14ac:dyDescent="0.25">
      <c r="A53" s="141">
        <v>4.3</v>
      </c>
      <c r="B53" s="191" t="s">
        <v>156</v>
      </c>
      <c r="C53" s="127"/>
      <c r="D53" s="192" t="s">
        <v>58</v>
      </c>
      <c r="E53" s="124">
        <f>'Schedule No. 1A'!E45</f>
        <v>3</v>
      </c>
      <c r="F53" s="127"/>
      <c r="G53" s="127"/>
      <c r="H53" s="127"/>
      <c r="I53" s="127"/>
      <c r="J53" s="127"/>
      <c r="K53" s="125"/>
      <c r="L53" s="125"/>
      <c r="O53" s="3"/>
    </row>
    <row r="54" spans="1:15" x14ac:dyDescent="0.25">
      <c r="A54" s="138">
        <v>4.4000000000000004</v>
      </c>
      <c r="B54" s="191" t="s">
        <v>157</v>
      </c>
      <c r="C54" s="127"/>
      <c r="D54" s="192" t="s">
        <v>58</v>
      </c>
      <c r="E54" s="124">
        <f>'Schedule No. 1A'!E46</f>
        <v>3</v>
      </c>
      <c r="F54" s="127"/>
      <c r="G54" s="127"/>
      <c r="H54" s="127"/>
      <c r="I54" s="127"/>
      <c r="J54" s="127"/>
      <c r="K54" s="125"/>
      <c r="L54" s="125"/>
      <c r="O54" s="3"/>
    </row>
    <row r="55" spans="1:15" x14ac:dyDescent="0.25">
      <c r="A55" s="138">
        <v>4.5</v>
      </c>
      <c r="B55" s="191" t="s">
        <v>158</v>
      </c>
      <c r="C55" s="127"/>
      <c r="D55" s="192" t="s">
        <v>58</v>
      </c>
      <c r="E55" s="124">
        <f>'Schedule No. 1A'!E47</f>
        <v>3</v>
      </c>
      <c r="F55" s="127"/>
      <c r="G55" s="127"/>
      <c r="H55" s="127"/>
      <c r="I55" s="127"/>
      <c r="J55" s="127"/>
      <c r="K55" s="125"/>
      <c r="L55" s="125"/>
      <c r="O55" s="3"/>
    </row>
    <row r="56" spans="1:15" ht="24" x14ac:dyDescent="0.25">
      <c r="A56" s="138">
        <v>4.5999999999999996</v>
      </c>
      <c r="B56" s="191" t="s">
        <v>159</v>
      </c>
      <c r="C56" s="127"/>
      <c r="D56" s="192" t="s">
        <v>58</v>
      </c>
      <c r="E56" s="124">
        <f>'Schedule No. 1A'!E48</f>
        <v>12</v>
      </c>
      <c r="F56" s="127"/>
      <c r="G56" s="127"/>
      <c r="H56" s="127"/>
      <c r="I56" s="127"/>
      <c r="J56" s="127"/>
      <c r="K56" s="125"/>
      <c r="L56" s="125"/>
      <c r="O56" s="3"/>
    </row>
    <row r="57" spans="1:15" x14ac:dyDescent="0.25">
      <c r="A57" s="188">
        <v>5</v>
      </c>
      <c r="B57" s="130" t="s">
        <v>24</v>
      </c>
      <c r="C57" s="130"/>
      <c r="D57" s="130"/>
      <c r="E57" s="130"/>
      <c r="F57" s="130"/>
      <c r="G57" s="130"/>
      <c r="H57" s="130"/>
      <c r="I57" s="130"/>
      <c r="J57" s="130"/>
      <c r="K57" s="132"/>
      <c r="L57" s="132"/>
      <c r="O57" s="9">
        <f>J57-M57/1000</f>
        <v>0</v>
      </c>
    </row>
    <row r="58" spans="1:15" x14ac:dyDescent="0.25">
      <c r="A58" s="188">
        <v>5.0999999999999996</v>
      </c>
      <c r="B58" s="187" t="s">
        <v>153</v>
      </c>
      <c r="C58" s="187"/>
      <c r="D58" s="187"/>
      <c r="E58" s="187"/>
      <c r="F58" s="187"/>
      <c r="G58" s="187"/>
      <c r="H58" s="187"/>
      <c r="I58" s="187"/>
      <c r="J58" s="130"/>
      <c r="K58" s="132"/>
      <c r="L58" s="132"/>
      <c r="O58" s="9">
        <f>M57/1000</f>
        <v>0</v>
      </c>
    </row>
    <row r="59" spans="1:15" x14ac:dyDescent="0.25">
      <c r="A59" s="177" t="s">
        <v>141</v>
      </c>
      <c r="B59" s="191" t="s">
        <v>129</v>
      </c>
      <c r="C59" s="127"/>
      <c r="D59" s="192"/>
      <c r="E59" s="192"/>
      <c r="F59" s="127"/>
      <c r="G59" s="127"/>
      <c r="H59" s="127"/>
      <c r="I59" s="127"/>
      <c r="J59" s="127"/>
      <c r="K59" s="125"/>
      <c r="L59" s="125"/>
      <c r="O59" s="3"/>
    </row>
    <row r="60" spans="1:15" x14ac:dyDescent="0.25">
      <c r="A60" s="56" t="s">
        <v>60</v>
      </c>
      <c r="B60" s="191" t="s">
        <v>130</v>
      </c>
      <c r="C60" s="127"/>
      <c r="D60" s="192" t="s">
        <v>132</v>
      </c>
      <c r="E60" s="192">
        <v>1</v>
      </c>
      <c r="F60" s="127"/>
      <c r="G60" s="127"/>
      <c r="H60" s="127"/>
      <c r="I60" s="127"/>
      <c r="J60" s="127"/>
      <c r="K60" s="125"/>
      <c r="L60" s="125"/>
      <c r="O60" s="3"/>
    </row>
    <row r="61" spans="1:15" x14ac:dyDescent="0.25">
      <c r="A61" s="56" t="s">
        <v>61</v>
      </c>
      <c r="B61" s="191" t="s">
        <v>131</v>
      </c>
      <c r="C61" s="127"/>
      <c r="D61" s="192" t="s">
        <v>132</v>
      </c>
      <c r="E61" s="192">
        <v>1</v>
      </c>
      <c r="F61" s="127"/>
      <c r="G61" s="127"/>
      <c r="H61" s="127"/>
      <c r="I61" s="127"/>
      <c r="J61" s="127"/>
      <c r="K61" s="125"/>
      <c r="L61" s="125"/>
      <c r="O61" s="3"/>
    </row>
    <row r="62" spans="1:15" x14ac:dyDescent="0.25">
      <c r="A62" s="99">
        <v>5.2</v>
      </c>
      <c r="B62" s="190" t="s">
        <v>133</v>
      </c>
      <c r="C62" s="127"/>
      <c r="D62" s="192"/>
      <c r="E62" s="192"/>
      <c r="F62" s="127"/>
      <c r="G62" s="127"/>
      <c r="H62" s="127"/>
      <c r="I62" s="127"/>
      <c r="J62" s="127"/>
      <c r="K62" s="125"/>
      <c r="L62" s="125"/>
      <c r="O62" s="3"/>
    </row>
    <row r="63" spans="1:15" ht="36" x14ac:dyDescent="0.25">
      <c r="A63" s="56"/>
      <c r="B63" s="191" t="s">
        <v>134</v>
      </c>
      <c r="C63" s="127"/>
      <c r="D63" s="192"/>
      <c r="E63" s="192"/>
      <c r="F63" s="127"/>
      <c r="G63" s="127"/>
      <c r="H63" s="127"/>
      <c r="I63" s="127"/>
      <c r="J63" s="127"/>
      <c r="K63" s="125"/>
      <c r="L63" s="125"/>
      <c r="O63" s="3"/>
    </row>
    <row r="64" spans="1:15" x14ac:dyDescent="0.25">
      <c r="A64" s="56"/>
      <c r="B64" s="190" t="s">
        <v>119</v>
      </c>
      <c r="C64" s="127"/>
      <c r="D64" s="192"/>
      <c r="E64" s="192"/>
      <c r="F64" s="127"/>
      <c r="G64" s="127"/>
      <c r="H64" s="127"/>
      <c r="I64" s="127"/>
      <c r="J64" s="127"/>
      <c r="K64" s="125"/>
      <c r="L64" s="125"/>
      <c r="O64" s="3"/>
    </row>
    <row r="65" spans="1:18" ht="24" x14ac:dyDescent="0.25">
      <c r="A65" s="56" t="str">
        <f>'Schedule No. 1B'!A65</f>
        <v>5.2.1</v>
      </c>
      <c r="B65" s="230" t="str">
        <f>'Schedule No. 1B'!B65</f>
        <v>210kN twin tension set for "Twin ACSR Mallard" - Complete Assembly</v>
      </c>
      <c r="C65" s="231"/>
      <c r="D65" s="232" t="str">
        <f>'Schedule No. 1B'!D65</f>
        <v>set</v>
      </c>
      <c r="E65" s="124">
        <f>'Schedule No. 1B'!E65</f>
        <v>6</v>
      </c>
      <c r="F65" s="127"/>
      <c r="G65" s="127"/>
      <c r="H65" s="127"/>
      <c r="I65" s="127"/>
      <c r="J65" s="127"/>
      <c r="K65" s="125"/>
      <c r="L65" s="125"/>
      <c r="O65" s="3"/>
    </row>
    <row r="66" spans="1:18" x14ac:dyDescent="0.25">
      <c r="A66" s="99">
        <v>5.3</v>
      </c>
      <c r="B66" s="190" t="str">
        <f>'Schedule No. 1A'!B60</f>
        <v>Phase conductor, earthwire, OPGW &amp; Fittings</v>
      </c>
      <c r="C66" s="127"/>
      <c r="D66" s="192"/>
      <c r="E66" s="192"/>
      <c r="F66" s="127"/>
      <c r="G66" s="127"/>
      <c r="H66" s="127"/>
      <c r="I66" s="127"/>
      <c r="J66" s="127"/>
      <c r="K66" s="125"/>
      <c r="L66" s="125"/>
      <c r="O66" s="3"/>
    </row>
    <row r="67" spans="1:18" x14ac:dyDescent="0.25">
      <c r="A67" s="100" t="s">
        <v>146</v>
      </c>
      <c r="B67" s="191" t="str">
        <f>'Schedule No. 1B'!B67</f>
        <v>Midspan Joint for "Twin ACSR Mallard" conductor</v>
      </c>
      <c r="C67" s="127"/>
      <c r="D67" s="192" t="s">
        <v>58</v>
      </c>
      <c r="E67" s="124">
        <f>'Schedule No. 1B'!E67</f>
        <v>2</v>
      </c>
      <c r="F67" s="127"/>
      <c r="G67" s="127"/>
      <c r="H67" s="127"/>
      <c r="I67" s="127"/>
      <c r="J67" s="127"/>
      <c r="K67" s="125"/>
      <c r="L67" s="125"/>
      <c r="O67" s="3"/>
    </row>
    <row r="68" spans="1:18" x14ac:dyDescent="0.25">
      <c r="A68" s="100" t="s">
        <v>147</v>
      </c>
      <c r="B68" s="191" t="str">
        <f>'Schedule No. 1B'!B68</f>
        <v>Repair sleeve for "Twin ACSR Mallard" conductor</v>
      </c>
      <c r="C68" s="127"/>
      <c r="D68" s="192" t="s">
        <v>58</v>
      </c>
      <c r="E68" s="124">
        <f>'Schedule No. 1B'!E68</f>
        <v>2</v>
      </c>
      <c r="F68" s="127"/>
      <c r="G68" s="127"/>
      <c r="H68" s="127"/>
      <c r="I68" s="127"/>
      <c r="J68" s="127"/>
      <c r="K68" s="125"/>
      <c r="L68" s="125"/>
      <c r="O68" s="3"/>
    </row>
    <row r="69" spans="1:18" ht="23.45" customHeight="1" x14ac:dyDescent="0.25">
      <c r="A69" s="100" t="s">
        <v>179</v>
      </c>
      <c r="B69" s="191" t="str">
        <f>'Schedule No. 1B'!B69</f>
        <v>Spacer Damper for "Twin ACSR Mallard"</v>
      </c>
      <c r="C69" s="127"/>
      <c r="D69" s="192" t="s">
        <v>58</v>
      </c>
      <c r="E69" s="124">
        <f>'Schedule No. 1B'!E69</f>
        <v>5</v>
      </c>
      <c r="F69" s="127"/>
      <c r="G69" s="127"/>
      <c r="H69" s="127"/>
      <c r="I69" s="127"/>
      <c r="J69" s="127"/>
      <c r="K69" s="125"/>
      <c r="L69" s="125"/>
      <c r="O69" s="3"/>
    </row>
    <row r="70" spans="1:18" ht="23.1" customHeight="1" x14ac:dyDescent="0.25">
      <c r="A70" s="100" t="s">
        <v>180</v>
      </c>
      <c r="B70" s="191" t="str">
        <f>'Schedule No. 1B'!B70</f>
        <v>Jumper Spacer for "Twin ACSR Mallard"</v>
      </c>
      <c r="C70" s="127"/>
      <c r="D70" s="192" t="s">
        <v>58</v>
      </c>
      <c r="E70" s="124">
        <f>'Schedule No. 1B'!E70</f>
        <v>4</v>
      </c>
      <c r="F70" s="127"/>
      <c r="G70" s="127"/>
      <c r="H70" s="127"/>
      <c r="I70" s="127"/>
      <c r="J70" s="127"/>
      <c r="K70" s="125"/>
      <c r="L70" s="125"/>
      <c r="O70" s="3"/>
    </row>
    <row r="71" spans="1:18" ht="25.35" customHeight="1" x14ac:dyDescent="0.25">
      <c r="A71" s="100" t="s">
        <v>181</v>
      </c>
      <c r="B71" s="191" t="str">
        <f>'Schedule No. 1B'!B71</f>
        <v>Suspension set for 7X4.0 GS earthware Equivalent OPGW</v>
      </c>
      <c r="C71" s="127"/>
      <c r="D71" s="192" t="s">
        <v>58</v>
      </c>
      <c r="E71" s="124">
        <f>'Schedule No. 1B'!E71</f>
        <v>3</v>
      </c>
      <c r="F71" s="127"/>
      <c r="G71" s="127"/>
      <c r="H71" s="127"/>
      <c r="I71" s="127"/>
      <c r="J71" s="127"/>
      <c r="K71" s="125"/>
      <c r="L71" s="125"/>
      <c r="O71" s="3"/>
    </row>
    <row r="72" spans="1:18" x14ac:dyDescent="0.25">
      <c r="A72" s="100" t="s">
        <v>182</v>
      </c>
      <c r="B72" s="191" t="str">
        <f>'Schedule No. 1B'!B72</f>
        <v>Tension set for 7X4.0 GS earthware Equivalent OPGW</v>
      </c>
      <c r="C72" s="127"/>
      <c r="D72" s="192" t="s">
        <v>58</v>
      </c>
      <c r="E72" s="124">
        <f>'Schedule No. 1B'!E72</f>
        <v>3</v>
      </c>
      <c r="F72" s="127"/>
      <c r="G72" s="127"/>
      <c r="H72" s="127"/>
      <c r="I72" s="127"/>
      <c r="J72" s="127"/>
      <c r="K72" s="125"/>
      <c r="L72" s="125"/>
      <c r="O72" s="3"/>
    </row>
    <row r="73" spans="1:18" x14ac:dyDescent="0.25">
      <c r="A73" s="100" t="s">
        <v>183</v>
      </c>
      <c r="B73" s="191" t="str">
        <f>'Schedule No. 1B'!B73</f>
        <v>Vibration damper for 7X4.0 GS earthware Equivalent OPGW</v>
      </c>
      <c r="C73" s="127"/>
      <c r="D73" s="192" t="s">
        <v>58</v>
      </c>
      <c r="E73" s="124">
        <f>'Schedule No. 1B'!E73</f>
        <v>3</v>
      </c>
      <c r="F73" s="127"/>
      <c r="G73" s="127"/>
      <c r="H73" s="127"/>
      <c r="I73" s="127"/>
      <c r="J73" s="127"/>
      <c r="K73" s="125"/>
      <c r="L73" s="125"/>
      <c r="O73" s="3"/>
    </row>
    <row r="74" spans="1:18" ht="18" customHeight="1" x14ac:dyDescent="0.25">
      <c r="A74" s="99">
        <v>5.4</v>
      </c>
      <c r="B74" s="190" t="str">
        <f>'Schedule No. 1A'!B68</f>
        <v>Temporary earthing equipment</v>
      </c>
      <c r="C74" s="127"/>
      <c r="D74" s="192" t="s">
        <v>58</v>
      </c>
      <c r="E74" s="192">
        <v>1</v>
      </c>
      <c r="F74" s="127"/>
      <c r="G74" s="127"/>
      <c r="H74" s="127"/>
      <c r="I74" s="127"/>
      <c r="J74" s="127"/>
      <c r="K74" s="125"/>
      <c r="L74" s="125"/>
      <c r="O74" s="3"/>
    </row>
    <row r="75" spans="1:18" ht="22.35" customHeight="1" x14ac:dyDescent="0.25">
      <c r="A75" s="99">
        <v>5.5</v>
      </c>
      <c r="B75" s="190" t="s">
        <v>137</v>
      </c>
      <c r="C75" s="127"/>
      <c r="D75" s="192" t="s">
        <v>58</v>
      </c>
      <c r="E75" s="192">
        <v>1</v>
      </c>
      <c r="F75" s="127"/>
      <c r="G75" s="127"/>
      <c r="H75" s="127"/>
      <c r="I75" s="127"/>
      <c r="J75" s="127"/>
      <c r="K75" s="125"/>
      <c r="L75" s="125"/>
      <c r="O75" s="3"/>
    </row>
    <row r="76" spans="1:18" ht="43.35" customHeight="1" x14ac:dyDescent="0.25">
      <c r="A76" s="99">
        <v>5.6</v>
      </c>
      <c r="B76" s="190" t="s">
        <v>138</v>
      </c>
      <c r="C76" s="127"/>
      <c r="D76" s="192" t="s">
        <v>58</v>
      </c>
      <c r="E76" s="192">
        <v>1</v>
      </c>
      <c r="F76" s="127"/>
      <c r="G76" s="127"/>
      <c r="H76" s="127"/>
      <c r="I76" s="127"/>
      <c r="J76" s="127"/>
      <c r="K76" s="125"/>
      <c r="L76" s="125"/>
      <c r="O76" s="3"/>
    </row>
    <row r="77" spans="1:18" ht="15.75" customHeight="1" x14ac:dyDescent="0.25">
      <c r="A77" s="301" t="s">
        <v>161</v>
      </c>
      <c r="B77" s="301"/>
      <c r="C77" s="301"/>
      <c r="D77" s="301"/>
      <c r="E77" s="301"/>
      <c r="F77" s="301"/>
      <c r="G77" s="102"/>
      <c r="H77" s="146"/>
      <c r="I77" s="101"/>
      <c r="J77" s="146"/>
      <c r="K77" s="142"/>
      <c r="L77" s="142"/>
      <c r="O77" s="3"/>
    </row>
    <row r="78" spans="1:18" x14ac:dyDescent="0.25">
      <c r="I78" s="105"/>
      <c r="J78" s="105"/>
      <c r="O78" s="103"/>
      <c r="Q78" s="106">
        <f>SUM(Q77:Q77)</f>
        <v>0</v>
      </c>
      <c r="R78" s="63"/>
    </row>
    <row r="79" spans="1:18" x14ac:dyDescent="0.25">
      <c r="G79" s="65"/>
      <c r="H79" s="65"/>
      <c r="I79" s="95"/>
      <c r="O79" s="103"/>
      <c r="R79" s="67"/>
    </row>
    <row r="80" spans="1:18" ht="7.5" customHeight="1" x14ac:dyDescent="0.25">
      <c r="I80" s="107"/>
      <c r="J80" s="107"/>
      <c r="O80" s="103"/>
      <c r="R80" s="67"/>
    </row>
    <row r="81" spans="1:15" x14ac:dyDescent="0.25">
      <c r="B81" s="67" t="s">
        <v>205</v>
      </c>
      <c r="C81" s="67"/>
      <c r="D81" s="67"/>
      <c r="E81" s="67"/>
      <c r="F81" s="67"/>
      <c r="G81" s="67"/>
      <c r="H81" s="67"/>
      <c r="I81" s="67"/>
      <c r="O81" s="10"/>
    </row>
    <row r="82" spans="1:15" x14ac:dyDescent="0.25">
      <c r="B82" s="153" t="s">
        <v>206</v>
      </c>
      <c r="C82" s="153"/>
      <c r="D82" s="153"/>
      <c r="E82" s="153"/>
      <c r="F82" s="153"/>
      <c r="G82" s="153"/>
      <c r="H82" s="153"/>
      <c r="I82" s="153"/>
      <c r="O82" s="3"/>
    </row>
    <row r="83" spans="1:15" ht="27.75" customHeight="1" x14ac:dyDescent="0.25">
      <c r="B83" s="270" t="s">
        <v>207</v>
      </c>
      <c r="C83" s="270"/>
      <c r="D83" s="270"/>
      <c r="E83" s="270"/>
      <c r="F83" s="270"/>
      <c r="G83" s="270"/>
      <c r="H83" s="270"/>
      <c r="I83" s="270"/>
      <c r="J83" s="270"/>
    </row>
    <row r="84" spans="1:15" ht="23.45" customHeight="1" x14ac:dyDescent="0.25">
      <c r="B84" s="270" t="s">
        <v>169</v>
      </c>
      <c r="C84" s="270"/>
      <c r="D84" s="270"/>
      <c r="E84" s="270"/>
      <c r="F84" s="270"/>
      <c r="G84" s="270"/>
      <c r="H84" s="270"/>
      <c r="I84" s="270"/>
      <c r="J84" s="270"/>
    </row>
    <row r="85" spans="1:15" x14ac:dyDescent="0.25">
      <c r="A85" s="27" t="s">
        <v>162</v>
      </c>
      <c r="B85" s="28"/>
      <c r="C85" s="28"/>
      <c r="D85" s="28"/>
      <c r="E85" s="29"/>
      <c r="F85" s="28"/>
      <c r="G85" s="28"/>
      <c r="H85" s="28"/>
      <c r="I85" s="28"/>
    </row>
    <row r="86" spans="1:15" x14ac:dyDescent="0.25">
      <c r="A86" s="186" t="s">
        <v>100</v>
      </c>
      <c r="B86" s="186" t="s">
        <v>101</v>
      </c>
      <c r="C86" s="186" t="s">
        <v>102</v>
      </c>
      <c r="D86" s="299" t="s">
        <v>103</v>
      </c>
      <c r="E86" s="299"/>
      <c r="F86" s="299"/>
      <c r="G86" s="299"/>
      <c r="H86" s="299"/>
      <c r="I86" s="299"/>
    </row>
    <row r="87" spans="1:15" x14ac:dyDescent="0.25">
      <c r="A87" s="30"/>
      <c r="B87" s="31"/>
      <c r="C87" s="31"/>
      <c r="D87" s="154"/>
      <c r="E87" s="32"/>
      <c r="F87" s="33"/>
      <c r="G87" s="33"/>
      <c r="H87" s="33"/>
      <c r="I87" s="34"/>
    </row>
    <row r="88" spans="1:15" x14ac:dyDescent="0.25">
      <c r="A88" s="35"/>
      <c r="B88" s="36"/>
      <c r="C88" s="36"/>
      <c r="D88" s="155"/>
      <c r="E88" s="37"/>
      <c r="F88" s="38"/>
      <c r="G88" s="38"/>
      <c r="H88" s="38"/>
      <c r="I88" s="39"/>
    </row>
    <row r="89" spans="1:15" x14ac:dyDescent="0.25">
      <c r="A89" s="35"/>
      <c r="B89" s="36"/>
      <c r="C89" s="36"/>
      <c r="D89" s="155"/>
      <c r="E89" s="37"/>
      <c r="F89" s="38"/>
      <c r="G89" s="38"/>
      <c r="H89" s="38"/>
      <c r="I89" s="39"/>
    </row>
    <row r="90" spans="1:15" x14ac:dyDescent="0.25">
      <c r="A90" s="40"/>
      <c r="B90" s="41"/>
      <c r="C90" s="41"/>
      <c r="D90" s="156"/>
      <c r="E90" s="42"/>
      <c r="F90" s="43"/>
      <c r="G90" s="43"/>
      <c r="H90" s="43"/>
      <c r="I90" s="44"/>
    </row>
  </sheetData>
  <mergeCells count="25">
    <mergeCell ref="A32:A33"/>
    <mergeCell ref="B84:J84"/>
    <mergeCell ref="D86:I86"/>
    <mergeCell ref="A36:A37"/>
    <mergeCell ref="A38:A39"/>
    <mergeCell ref="A40:A41"/>
    <mergeCell ref="B42:F42"/>
    <mergeCell ref="A77:F77"/>
    <mergeCell ref="B83:J83"/>
    <mergeCell ref="A34:A35"/>
    <mergeCell ref="A1:J1"/>
    <mergeCell ref="A3:A5"/>
    <mergeCell ref="B3:B5"/>
    <mergeCell ref="C3:C5"/>
    <mergeCell ref="D3:D5"/>
    <mergeCell ref="E3:E5"/>
    <mergeCell ref="F3:G4"/>
    <mergeCell ref="H3:I4"/>
    <mergeCell ref="J3:J4"/>
    <mergeCell ref="A28:A29"/>
    <mergeCell ref="A30:A31"/>
    <mergeCell ref="A7:J7"/>
    <mergeCell ref="A8:J8"/>
    <mergeCell ref="B18:D18"/>
    <mergeCell ref="B26:G26"/>
  </mergeCells>
  <printOptions horizontalCentered="1"/>
  <pageMargins left="0.196850393700787" right="0.196850393700787" top="0.90551181102362199" bottom="1.14173228346457" header="0.70866141732283505" footer="0.31496062992126"/>
  <pageSetup paperSize="9" scale="90"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&amp;C&amp;"Calibri,Regular"&amp;K0000002B-&amp;P</oddFooter>
  </headerFooter>
  <rowBreaks count="1" manualBreakCount="1">
    <brk id="25"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R95"/>
  <sheetViews>
    <sheetView view="pageBreakPreview" topLeftCell="A82" zoomScaleNormal="100" zoomScaleSheetLayoutView="100" zoomScalePageLayoutView="90" workbookViewId="0">
      <selection sqref="A1:J1"/>
    </sheetView>
  </sheetViews>
  <sheetFormatPr defaultColWidth="8.85546875" defaultRowHeight="15" x14ac:dyDescent="0.25"/>
  <cols>
    <col min="1" max="1" width="12.140625" style="103" customWidth="1"/>
    <col min="2" max="2" width="49.28515625" style="103" customWidth="1"/>
    <col min="3" max="3" width="15" style="103" bestFit="1" customWidth="1"/>
    <col min="4" max="4" width="12.7109375" style="103" bestFit="1" customWidth="1"/>
    <col min="5" max="5" width="7.7109375" style="104" bestFit="1" customWidth="1"/>
    <col min="6" max="6" width="11.85546875" style="103" customWidth="1"/>
    <col min="7" max="7" width="11.42578125" style="103" customWidth="1"/>
    <col min="8" max="8" width="11.140625" style="103" customWidth="1"/>
    <col min="9" max="9" width="12.85546875" style="103" customWidth="1"/>
    <col min="10" max="10" width="15.7109375" style="103" customWidth="1"/>
    <col min="11" max="12" width="18.85546875" style="103" hidden="1" customWidth="1"/>
    <col min="13" max="13" width="18.42578125" style="103" hidden="1" customWidth="1"/>
    <col min="14" max="14" width="13.7109375" style="103" hidden="1" customWidth="1"/>
    <col min="15" max="15" width="0" style="6" hidden="1" customWidth="1"/>
    <col min="16" max="19" width="0" style="103" hidden="1" customWidth="1"/>
    <col min="20" max="16384" width="8.85546875" style="103"/>
  </cols>
  <sheetData>
    <row r="1" spans="1:15" ht="15.75" x14ac:dyDescent="0.25">
      <c r="A1" s="297"/>
      <c r="B1" s="297"/>
      <c r="C1" s="297"/>
      <c r="D1" s="297"/>
      <c r="E1" s="297"/>
      <c r="F1" s="297"/>
      <c r="G1" s="297"/>
      <c r="H1" s="297"/>
      <c r="I1" s="297"/>
      <c r="J1" s="297"/>
      <c r="K1" s="108"/>
      <c r="L1" s="108"/>
    </row>
    <row r="2" spans="1:15" ht="15.75" x14ac:dyDescent="0.25">
      <c r="A2" s="147" t="s">
        <v>305</v>
      </c>
      <c r="B2" s="148" t="s">
        <v>370</v>
      </c>
      <c r="C2" s="149"/>
      <c r="D2" s="149"/>
      <c r="E2" s="149"/>
      <c r="F2" s="149"/>
      <c r="G2" s="149"/>
      <c r="H2" s="149"/>
      <c r="I2" s="149"/>
      <c r="J2" s="150"/>
      <c r="K2" s="111"/>
      <c r="L2" s="111"/>
    </row>
    <row r="3" spans="1:15" ht="9.75" customHeight="1" x14ac:dyDescent="0.25">
      <c r="A3" s="289" t="s">
        <v>0</v>
      </c>
      <c r="B3" s="289" t="s">
        <v>1</v>
      </c>
      <c r="C3" s="289" t="s">
        <v>197</v>
      </c>
      <c r="D3" s="289" t="s">
        <v>2</v>
      </c>
      <c r="E3" s="289" t="s">
        <v>3</v>
      </c>
      <c r="F3" s="289" t="s">
        <v>118</v>
      </c>
      <c r="G3" s="289"/>
      <c r="H3" s="289" t="s">
        <v>167</v>
      </c>
      <c r="I3" s="289"/>
      <c r="J3" s="289" t="s">
        <v>107</v>
      </c>
      <c r="K3" s="112"/>
      <c r="L3" s="112"/>
    </row>
    <row r="4" spans="1:15" ht="9.75" customHeight="1" x14ac:dyDescent="0.25">
      <c r="A4" s="289"/>
      <c r="B4" s="289"/>
      <c r="C4" s="289"/>
      <c r="D4" s="289"/>
      <c r="E4" s="289"/>
      <c r="F4" s="289"/>
      <c r="G4" s="289"/>
      <c r="H4" s="289"/>
      <c r="I4" s="289"/>
      <c r="J4" s="289"/>
      <c r="K4" s="112"/>
      <c r="L4" s="112"/>
    </row>
    <row r="5" spans="1:15" ht="31.5" customHeight="1" x14ac:dyDescent="0.25">
      <c r="A5" s="289"/>
      <c r="B5" s="289"/>
      <c r="C5" s="289"/>
      <c r="D5" s="289"/>
      <c r="E5" s="289"/>
      <c r="F5" s="214" t="s">
        <v>116</v>
      </c>
      <c r="G5" s="214" t="s">
        <v>117</v>
      </c>
      <c r="H5" s="214" t="s">
        <v>116</v>
      </c>
      <c r="I5" s="214" t="s">
        <v>117</v>
      </c>
      <c r="J5" s="214" t="s">
        <v>192</v>
      </c>
      <c r="K5" s="112"/>
      <c r="L5" s="112"/>
      <c r="O5" s="3"/>
    </row>
    <row r="6" spans="1:15" s="115" customFormat="1" ht="11.25" x14ac:dyDescent="0.2">
      <c r="A6" s="113">
        <v>1</v>
      </c>
      <c r="B6" s="113">
        <v>2</v>
      </c>
      <c r="C6" s="113" t="s">
        <v>6</v>
      </c>
      <c r="D6" s="113">
        <v>4</v>
      </c>
      <c r="E6" s="113">
        <v>5</v>
      </c>
      <c r="F6" s="113">
        <v>6</v>
      </c>
      <c r="G6" s="113" t="s">
        <v>160</v>
      </c>
      <c r="H6" s="113">
        <v>8</v>
      </c>
      <c r="I6" s="113" t="s">
        <v>168</v>
      </c>
      <c r="J6" s="113">
        <v>10</v>
      </c>
      <c r="K6" s="114"/>
      <c r="L6" s="114"/>
      <c r="O6" s="3"/>
    </row>
    <row r="7" spans="1:15" ht="18" customHeight="1" x14ac:dyDescent="0.25">
      <c r="A7" s="277" t="s">
        <v>334</v>
      </c>
      <c r="B7" s="277"/>
      <c r="C7" s="277"/>
      <c r="D7" s="277"/>
      <c r="E7" s="277"/>
      <c r="F7" s="277"/>
      <c r="G7" s="277"/>
      <c r="H7" s="277"/>
      <c r="I7" s="277"/>
      <c r="J7" s="277"/>
      <c r="K7" s="116"/>
      <c r="L7" s="116"/>
      <c r="O7" s="3"/>
    </row>
    <row r="8" spans="1:15" ht="30.6" customHeight="1" x14ac:dyDescent="0.25">
      <c r="A8" s="277" t="s">
        <v>306</v>
      </c>
      <c r="B8" s="277"/>
      <c r="C8" s="277"/>
      <c r="D8" s="277"/>
      <c r="E8" s="277"/>
      <c r="F8" s="277"/>
      <c r="G8" s="277"/>
      <c r="H8" s="277"/>
      <c r="I8" s="277"/>
      <c r="J8" s="277"/>
      <c r="K8" s="116"/>
      <c r="L8" s="116"/>
      <c r="O8" s="3"/>
    </row>
    <row r="9" spans="1:15" x14ac:dyDescent="0.25">
      <c r="A9" s="214">
        <v>1</v>
      </c>
      <c r="B9" s="117" t="s">
        <v>119</v>
      </c>
      <c r="C9" s="117"/>
      <c r="D9" s="117"/>
      <c r="E9" s="117"/>
      <c r="F9" s="117"/>
      <c r="G9" s="117"/>
      <c r="H9" s="117"/>
      <c r="I9" s="117"/>
      <c r="J9" s="117"/>
      <c r="K9" s="118"/>
      <c r="L9" s="118"/>
      <c r="O9" s="17"/>
    </row>
    <row r="10" spans="1:15" x14ac:dyDescent="0.25">
      <c r="A10" s="178">
        <f>'Schedule No. 1C'!A10</f>
        <v>1.1000000000000001</v>
      </c>
      <c r="B10" s="52" t="str">
        <f>'Schedule No. 1C'!B10</f>
        <v>Tower type "2DT6"</v>
      </c>
      <c r="C10" s="52"/>
      <c r="D10" s="52"/>
      <c r="E10" s="119"/>
      <c r="F10" s="52"/>
      <c r="G10" s="52"/>
      <c r="H10" s="52"/>
      <c r="I10" s="52"/>
      <c r="J10" s="127"/>
      <c r="K10" s="122"/>
      <c r="L10" s="123">
        <v>4</v>
      </c>
      <c r="M10" s="103" t="s">
        <v>148</v>
      </c>
      <c r="N10" s="103">
        <v>4</v>
      </c>
      <c r="O10" s="7"/>
    </row>
    <row r="11" spans="1:15" x14ac:dyDescent="0.25">
      <c r="A11" s="177" t="str">
        <f>'Schedule No. 1C'!A11</f>
        <v>1.1.1</v>
      </c>
      <c r="B11" s="226" t="str">
        <f>'Schedule No. 1C'!B11</f>
        <v>Tower type 2DT6+6 m</v>
      </c>
      <c r="C11" s="127"/>
      <c r="D11" s="227" t="str">
        <f>'Schedule No. 1C'!D11</f>
        <v>each</v>
      </c>
      <c r="E11" s="124">
        <f>'Schedule No. 1C'!E11</f>
        <v>1</v>
      </c>
      <c r="F11" s="127"/>
      <c r="G11" s="127"/>
      <c r="H11" s="127"/>
      <c r="I11" s="127"/>
      <c r="J11" s="127"/>
      <c r="K11" s="125"/>
      <c r="L11" s="125"/>
      <c r="M11" s="103" t="s">
        <v>151</v>
      </c>
      <c r="N11" s="103">
        <f>K16+K18</f>
        <v>4</v>
      </c>
      <c r="O11" s="7">
        <v>2</v>
      </c>
    </row>
    <row r="12" spans="1:15" x14ac:dyDescent="0.25">
      <c r="A12" s="177" t="str">
        <f>'Schedule No. 1C'!A12</f>
        <v>1.1.2</v>
      </c>
      <c r="B12" s="226" t="str">
        <f>'Schedule No. 1C'!B12</f>
        <v>Tower type 2DT6+15 m</v>
      </c>
      <c r="C12" s="127"/>
      <c r="D12" s="227" t="str">
        <f>'Schedule No. 1C'!D12</f>
        <v>each</v>
      </c>
      <c r="E12" s="124">
        <f>'Schedule No. 1C'!E12</f>
        <v>1</v>
      </c>
      <c r="F12" s="127"/>
      <c r="G12" s="127"/>
      <c r="H12" s="127"/>
      <c r="I12" s="127"/>
      <c r="J12" s="127"/>
      <c r="K12" s="125"/>
      <c r="L12" s="125"/>
      <c r="M12" s="103" t="s">
        <v>152</v>
      </c>
      <c r="N12" s="103">
        <v>4</v>
      </c>
      <c r="O12" s="7"/>
    </row>
    <row r="13" spans="1:15" x14ac:dyDescent="0.25">
      <c r="A13" s="178">
        <f>'Schedule No. 1C'!A13</f>
        <v>1.2</v>
      </c>
      <c r="B13" s="52" t="str">
        <f>'Schedule No. 1C'!B13</f>
        <v>Tower type "2QL"</v>
      </c>
      <c r="C13" s="52"/>
      <c r="D13" s="52"/>
      <c r="E13" s="52"/>
      <c r="F13" s="52"/>
      <c r="G13" s="52"/>
      <c r="H13" s="52"/>
      <c r="I13" s="52"/>
      <c r="J13" s="52"/>
      <c r="K13" s="126">
        <v>2</v>
      </c>
      <c r="L13" s="126"/>
      <c r="O13" s="7"/>
    </row>
    <row r="14" spans="1:15" x14ac:dyDescent="0.25">
      <c r="A14" s="177" t="str">
        <f>'Schedule No. 1C'!A14</f>
        <v>1.2.1</v>
      </c>
      <c r="B14" s="5" t="str">
        <f>'Schedule No. 1C'!B14</f>
        <v>Tower type 2Q1 +15 m</v>
      </c>
      <c r="C14" s="127"/>
      <c r="D14" s="227" t="str">
        <f>'Schedule No. 1C'!D14</f>
        <v>each</v>
      </c>
      <c r="E14" s="227">
        <f>'Schedule No. 1C'!E14</f>
        <v>1</v>
      </c>
      <c r="F14" s="127"/>
      <c r="G14" s="127"/>
      <c r="H14" s="127"/>
      <c r="I14" s="127"/>
      <c r="J14" s="127"/>
      <c r="K14" s="125"/>
      <c r="L14" s="125"/>
      <c r="O14" s="7"/>
    </row>
    <row r="15" spans="1:15" x14ac:dyDescent="0.25">
      <c r="A15" s="177" t="str">
        <f>'Schedule No. 1C'!A15</f>
        <v>1.2.2</v>
      </c>
      <c r="B15" s="5" t="str">
        <f>'Schedule No. 1C'!B15</f>
        <v>Tower type 2Q1 +21 m</v>
      </c>
      <c r="C15" s="127"/>
      <c r="D15" s="227" t="str">
        <f>'Schedule No. 1C'!D15</f>
        <v>each</v>
      </c>
      <c r="E15" s="227">
        <f>'Schedule No. 1C'!E15</f>
        <v>1</v>
      </c>
      <c r="F15" s="127"/>
      <c r="G15" s="127"/>
      <c r="H15" s="127"/>
      <c r="I15" s="127"/>
      <c r="J15" s="127"/>
      <c r="K15" s="125"/>
      <c r="L15" s="125"/>
      <c r="O15" s="7"/>
    </row>
    <row r="16" spans="1:15" x14ac:dyDescent="0.25">
      <c r="A16" s="178">
        <f>'Schedule No. 1C'!A16</f>
        <v>1.3</v>
      </c>
      <c r="B16" s="52" t="str">
        <f>'Schedule No. 1C'!B16</f>
        <v>Tower type "2Q1"</v>
      </c>
      <c r="C16" s="52"/>
      <c r="D16" s="52"/>
      <c r="E16" s="52"/>
      <c r="F16" s="52"/>
      <c r="G16" s="52"/>
      <c r="H16" s="52"/>
      <c r="I16" s="52"/>
      <c r="J16" s="52"/>
      <c r="K16" s="126">
        <v>2</v>
      </c>
      <c r="L16" s="126"/>
      <c r="O16" s="7"/>
    </row>
    <row r="17" spans="1:15" x14ac:dyDescent="0.25">
      <c r="A17" s="177" t="str">
        <f>'Schedule No. 1C'!A17</f>
        <v>1.3.1</v>
      </c>
      <c r="B17" s="244" t="str">
        <f>'Schedule No. 1C'!B17</f>
        <v>Tower type 2Q1 +15 m</v>
      </c>
      <c r="C17" s="127"/>
      <c r="D17" s="227" t="str">
        <f>'Schedule No. 1C'!D17</f>
        <v>each</v>
      </c>
      <c r="E17" s="227">
        <f>'Schedule No. 1C'!E17</f>
        <v>1</v>
      </c>
      <c r="F17" s="127"/>
      <c r="G17" s="127"/>
      <c r="H17" s="127"/>
      <c r="I17" s="127"/>
      <c r="J17" s="127"/>
      <c r="K17" s="125"/>
      <c r="L17" s="125"/>
      <c r="O17" s="7"/>
    </row>
    <row r="18" spans="1:15" x14ac:dyDescent="0.25">
      <c r="A18" s="177" t="str">
        <f>'Schedule No. 1C'!A18</f>
        <v>1.3.2</v>
      </c>
      <c r="B18" s="244" t="str">
        <f>'Schedule No. 1C'!B18</f>
        <v>Tower type 2Q1 +21 m</v>
      </c>
      <c r="C18" s="128"/>
      <c r="D18" s="227" t="str">
        <f>'Schedule No. 1C'!D18</f>
        <v>each</v>
      </c>
      <c r="E18" s="227">
        <f>'Schedule No. 1C'!E18</f>
        <v>1</v>
      </c>
      <c r="F18" s="127"/>
      <c r="G18" s="127"/>
      <c r="H18" s="127"/>
      <c r="I18" s="127"/>
      <c r="J18" s="127"/>
      <c r="K18" s="125">
        <v>2</v>
      </c>
      <c r="L18" s="125"/>
      <c r="O18" s="7"/>
    </row>
    <row r="19" spans="1:15" x14ac:dyDescent="0.25">
      <c r="A19" s="178">
        <f>'Schedule No. 1C'!A19</f>
        <v>1.4</v>
      </c>
      <c r="B19" s="244" t="str">
        <f>'Schedule No. 1C'!B19</f>
        <v>Tower type "2Q15"</v>
      </c>
      <c r="C19" s="128"/>
      <c r="D19" s="239"/>
      <c r="E19" s="239"/>
      <c r="F19" s="127"/>
      <c r="G19" s="127"/>
      <c r="H19" s="127"/>
      <c r="I19" s="127"/>
      <c r="J19" s="127"/>
      <c r="K19" s="125"/>
      <c r="L19" s="125"/>
      <c r="O19" s="7"/>
    </row>
    <row r="20" spans="1:15" x14ac:dyDescent="0.25">
      <c r="A20" s="177" t="str">
        <f>'Schedule No. 1C'!A20</f>
        <v>1.4.1</v>
      </c>
      <c r="B20" s="244" t="str">
        <f>'Schedule No. 1C'!B20</f>
        <v>Tower type 2Q15+ 6 m</v>
      </c>
      <c r="C20" s="128"/>
      <c r="D20" s="239" t="str">
        <f>'Schedule No. 1C'!D20</f>
        <v>each</v>
      </c>
      <c r="E20" s="239">
        <f>'Schedule No. 1C'!E20</f>
        <v>1</v>
      </c>
      <c r="F20" s="127"/>
      <c r="G20" s="127"/>
      <c r="H20" s="127"/>
      <c r="I20" s="127"/>
      <c r="J20" s="127"/>
      <c r="K20" s="125"/>
      <c r="L20" s="125"/>
      <c r="O20" s="7"/>
    </row>
    <row r="21" spans="1:15" x14ac:dyDescent="0.25">
      <c r="A21" s="177" t="str">
        <f>'Schedule No. 1C'!A21</f>
        <v>1.4.2</v>
      </c>
      <c r="B21" s="244" t="str">
        <f>'Schedule No. 1C'!B21</f>
        <v>Tower type 2Q15+ 9 m</v>
      </c>
      <c r="C21" s="128"/>
      <c r="D21" s="239" t="str">
        <f>'Schedule No. 1C'!D21</f>
        <v>each</v>
      </c>
      <c r="E21" s="239">
        <f>'Schedule No. 1C'!E21</f>
        <v>1</v>
      </c>
      <c r="F21" s="127"/>
      <c r="G21" s="127"/>
      <c r="H21" s="127"/>
      <c r="I21" s="127"/>
      <c r="J21" s="127"/>
      <c r="K21" s="125"/>
      <c r="L21" s="125"/>
      <c r="O21" s="7"/>
    </row>
    <row r="22" spans="1:15" x14ac:dyDescent="0.25">
      <c r="A22" s="178">
        <f>'Schedule No. 1C'!A22</f>
        <v>1.5</v>
      </c>
      <c r="B22" s="244" t="str">
        <f>'Schedule No. 1C'!B22</f>
        <v>Tower type "2Q30"</v>
      </c>
      <c r="C22" s="128"/>
      <c r="D22" s="239"/>
      <c r="E22" s="239"/>
      <c r="F22" s="127"/>
      <c r="G22" s="127"/>
      <c r="H22" s="127"/>
      <c r="I22" s="127"/>
      <c r="J22" s="127"/>
      <c r="K22" s="125"/>
      <c r="L22" s="125"/>
      <c r="O22" s="7"/>
    </row>
    <row r="23" spans="1:15" x14ac:dyDescent="0.25">
      <c r="A23" s="177" t="str">
        <f>'Schedule No. 1C'!A23</f>
        <v>1.5.1</v>
      </c>
      <c r="B23" s="244" t="str">
        <f>'Schedule No. 1C'!B23</f>
        <v>Tower type 2Q30+ 6 m</v>
      </c>
      <c r="C23" s="128"/>
      <c r="D23" s="239" t="str">
        <f>'Schedule No. 1C'!D23</f>
        <v>each</v>
      </c>
      <c r="E23" s="239">
        <f>'Schedule No. 1C'!E23</f>
        <v>1</v>
      </c>
      <c r="F23" s="127"/>
      <c r="G23" s="127"/>
      <c r="H23" s="127"/>
      <c r="I23" s="127"/>
      <c r="J23" s="127"/>
      <c r="K23" s="125"/>
      <c r="L23" s="125"/>
      <c r="O23" s="7"/>
    </row>
    <row r="24" spans="1:15" x14ac:dyDescent="0.25">
      <c r="A24" s="177" t="str">
        <f>'Schedule No. 1C'!A24</f>
        <v>1.5.2</v>
      </c>
      <c r="B24" s="244" t="str">
        <f>'Schedule No. 1C'!B24</f>
        <v>Tower type 2Q30+ 9 m</v>
      </c>
      <c r="C24" s="128"/>
      <c r="D24" s="239" t="str">
        <f>'Schedule No. 1C'!D24</f>
        <v>each</v>
      </c>
      <c r="E24" s="239">
        <f>'Schedule No. 1C'!E24</f>
        <v>1</v>
      </c>
      <c r="F24" s="127"/>
      <c r="G24" s="127"/>
      <c r="H24" s="127"/>
      <c r="I24" s="127"/>
      <c r="J24" s="127"/>
      <c r="K24" s="125"/>
      <c r="L24" s="125"/>
      <c r="O24" s="7"/>
    </row>
    <row r="25" spans="1:15" x14ac:dyDescent="0.25">
      <c r="A25" s="178">
        <f>'Schedule No. 1C'!A25</f>
        <v>1.6</v>
      </c>
      <c r="B25" s="244" t="str">
        <f>'Schedule No. 1C'!B25</f>
        <v>Tower type "2QT6"</v>
      </c>
      <c r="C25" s="128"/>
      <c r="D25" s="239"/>
      <c r="E25" s="239"/>
      <c r="F25" s="127"/>
      <c r="G25" s="127"/>
      <c r="H25" s="127"/>
      <c r="I25" s="127"/>
      <c r="J25" s="127"/>
      <c r="K25" s="125"/>
      <c r="L25" s="125"/>
      <c r="O25" s="7"/>
    </row>
    <row r="26" spans="1:15" x14ac:dyDescent="0.25">
      <c r="A26" s="177" t="str">
        <f>'Schedule No. 1C'!A26</f>
        <v>1.6.1</v>
      </c>
      <c r="B26" s="244" t="str">
        <f>'Schedule No. 1C'!B26</f>
        <v>Tower type 2QT6+ 6 m</v>
      </c>
      <c r="C26" s="128"/>
      <c r="D26" s="239" t="str">
        <f>'Schedule No. 1C'!D26</f>
        <v>each</v>
      </c>
      <c r="E26" s="239">
        <f>'Schedule No. 1C'!E26</f>
        <v>1</v>
      </c>
      <c r="F26" s="127"/>
      <c r="G26" s="127"/>
      <c r="H26" s="127"/>
      <c r="I26" s="127"/>
      <c r="J26" s="127"/>
      <c r="K26" s="125"/>
      <c r="L26" s="125"/>
      <c r="O26" s="7"/>
    </row>
    <row r="27" spans="1:15" x14ac:dyDescent="0.25">
      <c r="A27" s="177" t="str">
        <f>'Schedule No. 1C'!A27</f>
        <v>1.6.2</v>
      </c>
      <c r="B27" s="244" t="str">
        <f>'Schedule No. 1C'!B27</f>
        <v>Tower type 2QT6+ 9 m</v>
      </c>
      <c r="C27" s="128"/>
      <c r="D27" s="239" t="str">
        <f>'Schedule No. 1C'!D27</f>
        <v>each</v>
      </c>
      <c r="E27" s="239">
        <f>'Schedule No. 1C'!E27</f>
        <v>1</v>
      </c>
      <c r="F27" s="127"/>
      <c r="G27" s="127"/>
      <c r="H27" s="127"/>
      <c r="I27" s="127"/>
      <c r="J27" s="127"/>
      <c r="K27" s="125"/>
      <c r="L27" s="125"/>
      <c r="O27" s="7"/>
    </row>
    <row r="28" spans="1:15" x14ac:dyDescent="0.25">
      <c r="A28" s="178">
        <f>'Schedule No. 1C'!A28</f>
        <v>1.7</v>
      </c>
      <c r="B28" s="244" t="str">
        <f>'Schedule No. 1C'!B28</f>
        <v>Tower type "2QT6H" with any Extension</v>
      </c>
      <c r="C28" s="128"/>
      <c r="D28" s="239" t="str">
        <f>'Schedule No. 1C'!D28</f>
        <v>each</v>
      </c>
      <c r="E28" s="239">
        <f>'Schedule No. 1C'!E28</f>
        <v>2</v>
      </c>
      <c r="F28" s="127"/>
      <c r="G28" s="127"/>
      <c r="H28" s="127"/>
      <c r="I28" s="127"/>
      <c r="J28" s="127"/>
      <c r="K28" s="125"/>
      <c r="L28" s="125"/>
      <c r="O28" s="7"/>
    </row>
    <row r="29" spans="1:15" x14ac:dyDescent="0.25">
      <c r="A29" s="178">
        <v>1.8</v>
      </c>
      <c r="B29" s="226" t="s">
        <v>316</v>
      </c>
      <c r="C29" s="127"/>
      <c r="D29" s="227" t="s">
        <v>11</v>
      </c>
      <c r="E29" s="227">
        <v>4</v>
      </c>
      <c r="F29" s="127"/>
      <c r="G29" s="127"/>
      <c r="H29" s="127"/>
      <c r="I29" s="127"/>
      <c r="J29" s="127"/>
      <c r="K29" s="125">
        <f>SUM(K13:K18)</f>
        <v>6</v>
      </c>
      <c r="L29" s="125"/>
      <c r="M29" s="128" t="s">
        <v>149</v>
      </c>
      <c r="N29" s="128" t="s">
        <v>150</v>
      </c>
      <c r="O29" s="20"/>
    </row>
    <row r="30" spans="1:15" ht="15.95" customHeight="1" x14ac:dyDescent="0.25">
      <c r="A30" s="217">
        <v>2</v>
      </c>
      <c r="B30" s="298" t="s">
        <v>12</v>
      </c>
      <c r="C30" s="298"/>
      <c r="D30" s="298"/>
      <c r="E30" s="130"/>
      <c r="F30" s="130"/>
      <c r="G30" s="130"/>
      <c r="H30" s="130"/>
      <c r="I30" s="130"/>
      <c r="J30" s="130"/>
      <c r="K30" s="132"/>
      <c r="L30" s="132"/>
      <c r="O30" s="7" t="e">
        <f>#REF!</f>
        <v>#REF!</v>
      </c>
    </row>
    <row r="31" spans="1:15" x14ac:dyDescent="0.25">
      <c r="A31" s="217">
        <v>2.1</v>
      </c>
      <c r="B31" s="216" t="s">
        <v>119</v>
      </c>
      <c r="C31" s="216"/>
      <c r="D31" s="216"/>
      <c r="E31" s="216"/>
      <c r="F31" s="216"/>
      <c r="G31" s="216"/>
      <c r="H31" s="216"/>
      <c r="I31" s="216"/>
      <c r="J31" s="130"/>
      <c r="K31" s="132"/>
      <c r="L31" s="132"/>
      <c r="O31" s="20"/>
    </row>
    <row r="32" spans="1:15" ht="29.45" customHeight="1" x14ac:dyDescent="0.25">
      <c r="A32" s="177" t="s">
        <v>30</v>
      </c>
      <c r="B32" s="226" t="s">
        <v>368</v>
      </c>
      <c r="C32" s="127"/>
      <c r="D32" s="227" t="s">
        <v>200</v>
      </c>
      <c r="E32" s="227">
        <f>'Schedule No. 1C'!E32</f>
        <v>3.5</v>
      </c>
      <c r="F32" s="127"/>
      <c r="G32" s="127"/>
      <c r="H32" s="127"/>
      <c r="I32" s="127"/>
      <c r="J32" s="127"/>
      <c r="K32" s="125"/>
      <c r="L32" s="125"/>
      <c r="M32" s="103">
        <f>E32/164.6</f>
        <v>2.12636695018226E-2</v>
      </c>
      <c r="O32" s="7" t="e">
        <f>#REF!</f>
        <v>#REF!</v>
      </c>
    </row>
    <row r="33" spans="1:15" ht="35.450000000000003" customHeight="1" x14ac:dyDescent="0.25">
      <c r="A33" s="177" t="s">
        <v>31</v>
      </c>
      <c r="B33" s="226" t="s">
        <v>317</v>
      </c>
      <c r="C33" s="127"/>
      <c r="D33" s="227" t="s">
        <v>200</v>
      </c>
      <c r="E33" s="227">
        <f>'Schedule No. 1C'!E33</f>
        <v>3.5</v>
      </c>
      <c r="F33" s="127"/>
      <c r="G33" s="127"/>
      <c r="H33" s="127"/>
      <c r="I33" s="127"/>
      <c r="J33" s="127"/>
      <c r="K33" s="125"/>
      <c r="L33" s="125"/>
      <c r="O33" s="7"/>
    </row>
    <row r="34" spans="1:15" ht="15" customHeight="1" x14ac:dyDescent="0.25">
      <c r="A34" s="217">
        <v>3</v>
      </c>
      <c r="B34" s="278" t="s">
        <v>372</v>
      </c>
      <c r="C34" s="279"/>
      <c r="D34" s="279"/>
      <c r="E34" s="279"/>
      <c r="F34" s="279"/>
      <c r="G34" s="280"/>
      <c r="H34" s="212"/>
      <c r="I34" s="130"/>
      <c r="J34" s="130"/>
      <c r="K34" s="132"/>
      <c r="L34" s="132"/>
      <c r="O34" s="8"/>
    </row>
    <row r="35" spans="1:15" x14ac:dyDescent="0.25">
      <c r="A35" s="217">
        <v>3.1</v>
      </c>
      <c r="B35" s="216" t="s">
        <v>119</v>
      </c>
      <c r="C35" s="216"/>
      <c r="D35" s="216"/>
      <c r="E35" s="216"/>
      <c r="F35" s="216"/>
      <c r="G35" s="216"/>
      <c r="H35" s="216"/>
      <c r="I35" s="216"/>
      <c r="J35" s="130"/>
      <c r="K35" s="132"/>
      <c r="L35" s="132"/>
      <c r="O35" s="8"/>
    </row>
    <row r="36" spans="1:15" ht="24" x14ac:dyDescent="0.25">
      <c r="A36" s="281" t="s">
        <v>52</v>
      </c>
      <c r="B36" s="53" t="s">
        <v>121</v>
      </c>
      <c r="C36" s="152"/>
      <c r="D36" s="213" t="s">
        <v>13</v>
      </c>
      <c r="E36" s="134">
        <f>'Schedule No. 1C'!E36</f>
        <v>6</v>
      </c>
      <c r="F36" s="152"/>
      <c r="G36" s="127"/>
      <c r="H36" s="127"/>
      <c r="I36" s="127"/>
      <c r="J36" s="127"/>
      <c r="K36" s="125"/>
      <c r="L36" s="125"/>
      <c r="O36" s="3"/>
    </row>
    <row r="37" spans="1:15" ht="24" x14ac:dyDescent="0.25">
      <c r="A37" s="281"/>
      <c r="B37" s="53" t="s">
        <v>318</v>
      </c>
      <c r="C37" s="152"/>
      <c r="D37" s="213" t="s">
        <v>13</v>
      </c>
      <c r="E37" s="134">
        <f>'Schedule No. 1C'!E37</f>
        <v>6</v>
      </c>
      <c r="F37" s="152"/>
      <c r="G37" s="127"/>
      <c r="H37" s="127"/>
      <c r="I37" s="127"/>
      <c r="J37" s="127"/>
      <c r="K37" s="125"/>
      <c r="L37" s="125"/>
      <c r="O37" s="3" t="s">
        <v>140</v>
      </c>
    </row>
    <row r="38" spans="1:15" x14ac:dyDescent="0.25">
      <c r="A38" s="281" t="s">
        <v>51</v>
      </c>
      <c r="B38" s="53" t="s">
        <v>335</v>
      </c>
      <c r="C38" s="152"/>
      <c r="D38" s="213" t="s">
        <v>13</v>
      </c>
      <c r="E38" s="51">
        <f>'Schedule No. 1C'!E38</f>
        <v>240</v>
      </c>
      <c r="F38" s="152"/>
      <c r="G38" s="127"/>
      <c r="H38" s="127"/>
      <c r="I38" s="127"/>
      <c r="J38" s="127"/>
      <c r="K38" s="125"/>
      <c r="L38" s="125"/>
      <c r="O38" s="3"/>
    </row>
    <row r="39" spans="1:15" x14ac:dyDescent="0.25">
      <c r="A39" s="281"/>
      <c r="B39" s="53" t="s">
        <v>336</v>
      </c>
      <c r="C39" s="152"/>
      <c r="D39" s="213" t="s">
        <v>13</v>
      </c>
      <c r="E39" s="51">
        <f>'Schedule No. 1C'!E39</f>
        <v>240</v>
      </c>
      <c r="F39" s="152"/>
      <c r="G39" s="127"/>
      <c r="H39" s="127"/>
      <c r="I39" s="127"/>
      <c r="J39" s="127"/>
      <c r="K39" s="125"/>
      <c r="L39" s="125"/>
      <c r="O39" s="3"/>
    </row>
    <row r="40" spans="1:15" ht="24" x14ac:dyDescent="0.25">
      <c r="A40" s="281" t="s">
        <v>53</v>
      </c>
      <c r="B40" s="53" t="s">
        <v>319</v>
      </c>
      <c r="C40" s="152"/>
      <c r="D40" s="213" t="s">
        <v>13</v>
      </c>
      <c r="E40" s="51">
        <f>'Schedule No. 1C'!E40</f>
        <v>6</v>
      </c>
      <c r="F40" s="152"/>
      <c r="G40" s="127"/>
      <c r="H40" s="127"/>
      <c r="I40" s="127"/>
      <c r="J40" s="127"/>
      <c r="K40" s="125"/>
      <c r="L40" s="125"/>
      <c r="N40" s="103" t="s">
        <v>115</v>
      </c>
      <c r="O40" s="3"/>
    </row>
    <row r="41" spans="1:15" ht="24" x14ac:dyDescent="0.25">
      <c r="A41" s="281"/>
      <c r="B41" s="53" t="s">
        <v>337</v>
      </c>
      <c r="C41" s="152"/>
      <c r="D41" s="213" t="s">
        <v>13</v>
      </c>
      <c r="E41" s="51">
        <f>'Schedule No. 1C'!E41</f>
        <v>6</v>
      </c>
      <c r="F41" s="152"/>
      <c r="G41" s="127"/>
      <c r="H41" s="127"/>
      <c r="I41" s="127"/>
      <c r="J41" s="127"/>
      <c r="K41" s="125"/>
      <c r="L41" s="125"/>
      <c r="O41" s="3"/>
    </row>
    <row r="42" spans="1:15" x14ac:dyDescent="0.25">
      <c r="A42" s="281" t="s">
        <v>54</v>
      </c>
      <c r="B42" s="53" t="s">
        <v>321</v>
      </c>
      <c r="C42" s="152"/>
      <c r="D42" s="213" t="s">
        <v>13</v>
      </c>
      <c r="E42" s="134">
        <f>'Schedule No. 1C'!E42</f>
        <v>12</v>
      </c>
      <c r="F42" s="152"/>
      <c r="G42" s="127"/>
      <c r="H42" s="127"/>
      <c r="I42" s="127"/>
      <c r="J42" s="127"/>
      <c r="K42" s="125"/>
      <c r="L42" s="125"/>
      <c r="M42" s="103" t="s">
        <v>72</v>
      </c>
      <c r="O42" s="3"/>
    </row>
    <row r="43" spans="1:15" x14ac:dyDescent="0.25">
      <c r="A43" s="281"/>
      <c r="B43" s="53" t="s">
        <v>322</v>
      </c>
      <c r="C43" s="152"/>
      <c r="D43" s="213" t="s">
        <v>13</v>
      </c>
      <c r="E43" s="134">
        <f>'Schedule No. 1C'!E43</f>
        <v>12</v>
      </c>
      <c r="F43" s="152"/>
      <c r="G43" s="127"/>
      <c r="H43" s="127"/>
      <c r="I43" s="127"/>
      <c r="J43" s="127"/>
      <c r="K43" s="125"/>
      <c r="L43" s="125"/>
      <c r="M43" s="103" t="s">
        <v>72</v>
      </c>
      <c r="O43" s="3"/>
    </row>
    <row r="44" spans="1:15" x14ac:dyDescent="0.25">
      <c r="A44" s="281" t="s">
        <v>55</v>
      </c>
      <c r="B44" s="53" t="s">
        <v>323</v>
      </c>
      <c r="C44" s="152"/>
      <c r="D44" s="213" t="s">
        <v>13</v>
      </c>
      <c r="E44" s="134">
        <f>'Schedule No. 1C'!E44</f>
        <v>12</v>
      </c>
      <c r="F44" s="152"/>
      <c r="G44" s="127"/>
      <c r="H44" s="127"/>
      <c r="I44" s="127"/>
      <c r="J44" s="127"/>
      <c r="K44" s="125"/>
      <c r="L44" s="125"/>
      <c r="M44" s="103" t="s">
        <v>72</v>
      </c>
      <c r="O44" s="3"/>
    </row>
    <row r="45" spans="1:15" ht="24" x14ac:dyDescent="0.25">
      <c r="A45" s="281"/>
      <c r="B45" s="53" t="s">
        <v>324</v>
      </c>
      <c r="C45" s="152"/>
      <c r="D45" s="213" t="s">
        <v>13</v>
      </c>
      <c r="E45" s="134">
        <f>'Schedule No. 1C'!E45</f>
        <v>12</v>
      </c>
      <c r="F45" s="152"/>
      <c r="G45" s="127"/>
      <c r="H45" s="127"/>
      <c r="I45" s="127"/>
      <c r="J45" s="127"/>
      <c r="K45" s="125"/>
      <c r="L45" s="125"/>
      <c r="M45" s="103" t="s">
        <v>72</v>
      </c>
      <c r="O45" s="3"/>
    </row>
    <row r="46" spans="1:15" ht="15" customHeight="1" x14ac:dyDescent="0.25">
      <c r="A46" s="217"/>
      <c r="B46" s="300" t="s">
        <v>325</v>
      </c>
      <c r="C46" s="300"/>
      <c r="D46" s="300"/>
      <c r="E46" s="300"/>
      <c r="F46" s="300"/>
      <c r="G46" s="130"/>
      <c r="H46" s="130"/>
      <c r="I46" s="130"/>
      <c r="J46" s="130"/>
      <c r="K46" s="132"/>
      <c r="L46" s="132"/>
      <c r="O46" s="3"/>
    </row>
    <row r="47" spans="1:15" ht="24" x14ac:dyDescent="0.25">
      <c r="A47" s="213" t="s">
        <v>56</v>
      </c>
      <c r="B47" s="226" t="s">
        <v>15</v>
      </c>
      <c r="C47" s="127"/>
      <c r="D47" s="227" t="s">
        <v>14</v>
      </c>
      <c r="E47" s="227">
        <f>'Schedule No. 1C'!E47</f>
        <v>4</v>
      </c>
      <c r="F47" s="127"/>
      <c r="G47" s="127"/>
      <c r="H47" s="127"/>
      <c r="I47" s="127"/>
      <c r="J47" s="127"/>
      <c r="K47" s="125"/>
      <c r="L47" s="125"/>
      <c r="O47" s="3"/>
    </row>
    <row r="48" spans="1:15" ht="24" x14ac:dyDescent="0.25">
      <c r="A48" s="213" t="s">
        <v>122</v>
      </c>
      <c r="B48" s="226" t="s">
        <v>16</v>
      </c>
      <c r="C48" s="127"/>
      <c r="D48" s="227" t="s">
        <v>14</v>
      </c>
      <c r="E48" s="227">
        <f>'Schedule No. 1C'!E48</f>
        <v>20</v>
      </c>
      <c r="F48" s="127"/>
      <c r="G48" s="127"/>
      <c r="H48" s="127"/>
      <c r="I48" s="127"/>
      <c r="J48" s="127"/>
      <c r="K48" s="125"/>
      <c r="L48" s="125"/>
      <c r="O48" s="3"/>
    </row>
    <row r="49" spans="1:15" x14ac:dyDescent="0.25">
      <c r="A49" s="138"/>
      <c r="B49" s="130" t="s">
        <v>17</v>
      </c>
      <c r="C49" s="130"/>
      <c r="D49" s="130"/>
      <c r="E49" s="130"/>
      <c r="F49" s="130"/>
      <c r="G49" s="130"/>
      <c r="H49" s="130"/>
      <c r="I49" s="130"/>
      <c r="J49" s="127"/>
      <c r="K49" s="125"/>
      <c r="L49" s="125"/>
      <c r="O49" s="3"/>
    </row>
    <row r="50" spans="1:15" x14ac:dyDescent="0.25">
      <c r="A50" s="138" t="s">
        <v>123</v>
      </c>
      <c r="B50" s="226" t="s">
        <v>18</v>
      </c>
      <c r="C50" s="127"/>
      <c r="D50" s="227" t="s">
        <v>19</v>
      </c>
      <c r="E50" s="124">
        <f>'Schedule No. 1C'!E50</f>
        <v>14</v>
      </c>
      <c r="F50" s="127"/>
      <c r="G50" s="127"/>
      <c r="H50" s="127"/>
      <c r="I50" s="127"/>
      <c r="J50" s="127"/>
      <c r="K50" s="125"/>
      <c r="L50" s="125"/>
      <c r="O50" s="3"/>
    </row>
    <row r="51" spans="1:15" x14ac:dyDescent="0.25">
      <c r="A51" s="138" t="s">
        <v>124</v>
      </c>
      <c r="B51" s="226" t="s">
        <v>20</v>
      </c>
      <c r="C51" s="127"/>
      <c r="D51" s="227" t="s">
        <v>19</v>
      </c>
      <c r="E51" s="124">
        <f>'Schedule No. 1C'!E51</f>
        <v>14</v>
      </c>
      <c r="F51" s="127"/>
      <c r="G51" s="127"/>
      <c r="H51" s="127"/>
      <c r="I51" s="127"/>
      <c r="J51" s="127"/>
      <c r="K51" s="125"/>
      <c r="L51" s="125"/>
      <c r="O51" s="3"/>
    </row>
    <row r="52" spans="1:15" x14ac:dyDescent="0.25">
      <c r="A52" s="138" t="s">
        <v>125</v>
      </c>
      <c r="B52" s="226" t="s">
        <v>21</v>
      </c>
      <c r="C52" s="127"/>
      <c r="D52" s="227" t="s">
        <v>19</v>
      </c>
      <c r="E52" s="124">
        <f>'Schedule No. 1C'!E52</f>
        <v>14</v>
      </c>
      <c r="F52" s="127"/>
      <c r="G52" s="127"/>
      <c r="H52" s="127"/>
      <c r="I52" s="127"/>
      <c r="J52" s="127"/>
      <c r="K52" s="125"/>
      <c r="L52" s="125"/>
      <c r="O52" s="3"/>
    </row>
    <row r="53" spans="1:15" x14ac:dyDescent="0.25">
      <c r="A53" s="138" t="s">
        <v>126</v>
      </c>
      <c r="B53" s="226" t="s">
        <v>201</v>
      </c>
      <c r="C53" s="127"/>
      <c r="D53" s="227" t="s">
        <v>22</v>
      </c>
      <c r="E53" s="124">
        <f>'Schedule No. 1C'!E53</f>
        <v>36</v>
      </c>
      <c r="F53" s="127"/>
      <c r="G53" s="127"/>
      <c r="H53" s="127"/>
      <c r="I53" s="127"/>
      <c r="J53" s="127"/>
      <c r="K53" s="125"/>
      <c r="L53" s="125"/>
      <c r="O53" s="3"/>
    </row>
    <row r="54" spans="1:15" x14ac:dyDescent="0.25">
      <c r="A54" s="139">
        <v>4</v>
      </c>
      <c r="B54" s="224" t="s">
        <v>23</v>
      </c>
      <c r="C54" s="127"/>
      <c r="D54" s="227"/>
      <c r="E54" s="124"/>
      <c r="F54" s="127"/>
      <c r="G54" s="127"/>
      <c r="H54" s="127"/>
      <c r="I54" s="127"/>
      <c r="J54" s="127"/>
      <c r="K54" s="125"/>
      <c r="L54" s="125"/>
      <c r="O54" s="3"/>
    </row>
    <row r="55" spans="1:15" ht="36" x14ac:dyDescent="0.25">
      <c r="A55" s="141">
        <v>4.0999999999999996</v>
      </c>
      <c r="B55" s="226" t="s">
        <v>127</v>
      </c>
      <c r="C55" s="127"/>
      <c r="D55" s="227" t="s">
        <v>41</v>
      </c>
      <c r="E55" s="124">
        <v>1</v>
      </c>
      <c r="F55" s="127"/>
      <c r="G55" s="127"/>
      <c r="H55" s="127"/>
      <c r="I55" s="127"/>
      <c r="J55" s="127"/>
      <c r="K55" s="125"/>
      <c r="L55" s="125"/>
      <c r="O55" s="3"/>
    </row>
    <row r="56" spans="1:15" ht="36" x14ac:dyDescent="0.25">
      <c r="A56" s="141">
        <v>4.2</v>
      </c>
      <c r="B56" s="226" t="s">
        <v>128</v>
      </c>
      <c r="C56" s="127"/>
      <c r="D56" s="227" t="s">
        <v>41</v>
      </c>
      <c r="E56" s="124">
        <v>1</v>
      </c>
      <c r="F56" s="127"/>
      <c r="G56" s="127"/>
      <c r="H56" s="127"/>
      <c r="I56" s="127"/>
      <c r="J56" s="127"/>
      <c r="K56" s="125"/>
      <c r="L56" s="125"/>
      <c r="O56" s="3"/>
    </row>
    <row r="57" spans="1:15" ht="36" x14ac:dyDescent="0.25">
      <c r="A57" s="141">
        <v>4.3</v>
      </c>
      <c r="B57" s="226" t="s">
        <v>156</v>
      </c>
      <c r="C57" s="127"/>
      <c r="D57" s="227" t="s">
        <v>58</v>
      </c>
      <c r="E57" s="124">
        <v>3</v>
      </c>
      <c r="F57" s="127"/>
      <c r="G57" s="127"/>
      <c r="H57" s="127"/>
      <c r="I57" s="127"/>
      <c r="J57" s="127"/>
      <c r="K57" s="125"/>
      <c r="L57" s="125"/>
      <c r="O57" s="3"/>
    </row>
    <row r="58" spans="1:15" x14ac:dyDescent="0.25">
      <c r="A58" s="138">
        <v>4.4000000000000004</v>
      </c>
      <c r="B58" s="226" t="s">
        <v>157</v>
      </c>
      <c r="C58" s="127"/>
      <c r="D58" s="227" t="s">
        <v>58</v>
      </c>
      <c r="E58" s="124">
        <v>3</v>
      </c>
      <c r="F58" s="127"/>
      <c r="G58" s="127"/>
      <c r="H58" s="127"/>
      <c r="I58" s="127"/>
      <c r="J58" s="127"/>
      <c r="K58" s="125"/>
      <c r="L58" s="125"/>
      <c r="O58" s="3"/>
    </row>
    <row r="59" spans="1:15" x14ac:dyDescent="0.25">
      <c r="A59" s="138">
        <v>4.5</v>
      </c>
      <c r="B59" s="226" t="s">
        <v>158</v>
      </c>
      <c r="C59" s="127"/>
      <c r="D59" s="227" t="s">
        <v>58</v>
      </c>
      <c r="E59" s="124">
        <v>3</v>
      </c>
      <c r="F59" s="127"/>
      <c r="G59" s="127"/>
      <c r="H59" s="127"/>
      <c r="I59" s="127"/>
      <c r="J59" s="127"/>
      <c r="K59" s="125"/>
      <c r="L59" s="125"/>
      <c r="O59" s="3"/>
    </row>
    <row r="60" spans="1:15" ht="24" x14ac:dyDescent="0.25">
      <c r="A60" s="138">
        <v>4.5999999999999996</v>
      </c>
      <c r="B60" s="226" t="s">
        <v>159</v>
      </c>
      <c r="C60" s="127"/>
      <c r="D60" s="227" t="s">
        <v>58</v>
      </c>
      <c r="E60" s="124">
        <v>12</v>
      </c>
      <c r="F60" s="127"/>
      <c r="G60" s="127"/>
      <c r="H60" s="127"/>
      <c r="I60" s="127"/>
      <c r="J60" s="127"/>
      <c r="K60" s="125"/>
      <c r="L60" s="125"/>
      <c r="O60" s="3"/>
    </row>
    <row r="61" spans="1:15" x14ac:dyDescent="0.25">
      <c r="A61" s="217">
        <v>5</v>
      </c>
      <c r="B61" s="130" t="s">
        <v>24</v>
      </c>
      <c r="C61" s="130"/>
      <c r="D61" s="130"/>
      <c r="E61" s="130"/>
      <c r="F61" s="130"/>
      <c r="G61" s="130"/>
      <c r="H61" s="130"/>
      <c r="I61" s="130"/>
      <c r="J61" s="130"/>
      <c r="K61" s="132"/>
      <c r="L61" s="132"/>
      <c r="O61" s="9">
        <f>J61-M61/1000</f>
        <v>0</v>
      </c>
    </row>
    <row r="62" spans="1:15" x14ac:dyDescent="0.25">
      <c r="A62" s="217">
        <v>5.0999999999999996</v>
      </c>
      <c r="B62" s="216" t="s">
        <v>153</v>
      </c>
      <c r="C62" s="216"/>
      <c r="D62" s="216"/>
      <c r="E62" s="216"/>
      <c r="F62" s="216"/>
      <c r="G62" s="216"/>
      <c r="H62" s="216"/>
      <c r="I62" s="216"/>
      <c r="J62" s="130"/>
      <c r="K62" s="132"/>
      <c r="L62" s="132"/>
      <c r="O62" s="9">
        <f>M61/1000</f>
        <v>0</v>
      </c>
    </row>
    <row r="63" spans="1:15" x14ac:dyDescent="0.25">
      <c r="A63" s="177" t="s">
        <v>141</v>
      </c>
      <c r="B63" s="226" t="s">
        <v>129</v>
      </c>
      <c r="C63" s="127"/>
      <c r="D63" s="227"/>
      <c r="E63" s="227"/>
      <c r="F63" s="127"/>
      <c r="G63" s="127"/>
      <c r="H63" s="127"/>
      <c r="I63" s="127"/>
      <c r="J63" s="127"/>
      <c r="K63" s="125"/>
      <c r="L63" s="125"/>
      <c r="O63" s="3"/>
    </row>
    <row r="64" spans="1:15" x14ac:dyDescent="0.25">
      <c r="A64" s="56" t="s">
        <v>60</v>
      </c>
      <c r="B64" s="226" t="s">
        <v>130</v>
      </c>
      <c r="C64" s="127"/>
      <c r="D64" s="227" t="s">
        <v>132</v>
      </c>
      <c r="E64" s="227">
        <v>5</v>
      </c>
      <c r="F64" s="127"/>
      <c r="G64" s="127"/>
      <c r="H64" s="127"/>
      <c r="I64" s="127"/>
      <c r="J64" s="127"/>
      <c r="K64" s="125"/>
      <c r="L64" s="125"/>
      <c r="O64" s="3"/>
    </row>
    <row r="65" spans="1:15" x14ac:dyDescent="0.25">
      <c r="A65" s="56" t="s">
        <v>61</v>
      </c>
      <c r="B65" s="226" t="s">
        <v>131</v>
      </c>
      <c r="C65" s="127"/>
      <c r="D65" s="227" t="s">
        <v>132</v>
      </c>
      <c r="E65" s="227">
        <v>5</v>
      </c>
      <c r="F65" s="127"/>
      <c r="G65" s="127"/>
      <c r="H65" s="127"/>
      <c r="I65" s="127"/>
      <c r="J65" s="127"/>
      <c r="K65" s="125"/>
      <c r="L65" s="125"/>
      <c r="O65" s="3"/>
    </row>
    <row r="66" spans="1:15" x14ac:dyDescent="0.25">
      <c r="A66" s="99">
        <v>5.2</v>
      </c>
      <c r="B66" s="224" t="s">
        <v>133</v>
      </c>
      <c r="C66" s="127"/>
      <c r="D66" s="227"/>
      <c r="E66" s="227"/>
      <c r="F66" s="127"/>
      <c r="G66" s="127"/>
      <c r="H66" s="127"/>
      <c r="I66" s="127"/>
      <c r="J66" s="127"/>
      <c r="K66" s="125"/>
      <c r="L66" s="125"/>
      <c r="O66" s="3"/>
    </row>
    <row r="67" spans="1:15" ht="36" x14ac:dyDescent="0.25">
      <c r="A67" s="56"/>
      <c r="B67" s="226" t="s">
        <v>134</v>
      </c>
      <c r="C67" s="127"/>
      <c r="D67" s="227"/>
      <c r="E67" s="227"/>
      <c r="F67" s="127"/>
      <c r="G67" s="127"/>
      <c r="H67" s="127"/>
      <c r="I67" s="127"/>
      <c r="J67" s="127"/>
      <c r="K67" s="125"/>
      <c r="L67" s="125"/>
      <c r="O67" s="3"/>
    </row>
    <row r="68" spans="1:15" x14ac:dyDescent="0.25">
      <c r="A68" s="56"/>
      <c r="B68" s="224" t="s">
        <v>119</v>
      </c>
      <c r="C68" s="127"/>
      <c r="D68" s="227"/>
      <c r="E68" s="227"/>
      <c r="F68" s="127"/>
      <c r="G68" s="127"/>
      <c r="H68" s="127"/>
      <c r="I68" s="127"/>
      <c r="J68" s="127"/>
      <c r="K68" s="125"/>
      <c r="L68" s="125"/>
      <c r="O68" s="3"/>
    </row>
    <row r="69" spans="1:15" ht="36" x14ac:dyDescent="0.25">
      <c r="A69" s="56" t="s">
        <v>143</v>
      </c>
      <c r="B69" s="226" t="str">
        <f>'Schedule No. 1C'!B69</f>
        <v>120kN single suspension Insulators set (Heavy Suspension) for "twin ACSR Mallard equivalent ACCC" - Complete Assembly</v>
      </c>
      <c r="C69" s="127"/>
      <c r="D69" s="227" t="str">
        <f>'Schedule No. 1C'!D69</f>
        <v>set</v>
      </c>
      <c r="E69" s="227">
        <f>'Schedule No. 1C'!E69</f>
        <v>5</v>
      </c>
      <c r="F69" s="127"/>
      <c r="G69" s="127"/>
      <c r="H69" s="127"/>
      <c r="I69" s="127"/>
      <c r="J69" s="127"/>
      <c r="K69" s="125"/>
      <c r="L69" s="125"/>
      <c r="O69" s="3"/>
    </row>
    <row r="70" spans="1:15" ht="24" x14ac:dyDescent="0.25">
      <c r="A70" s="56" t="s">
        <v>144</v>
      </c>
      <c r="B70" s="226" t="str">
        <f>'Schedule No. 1C'!B70</f>
        <v>120kN jumper suspension set for "Twin ACSR Mallard equivalent ACCC" - Complete Assembly</v>
      </c>
      <c r="C70" s="127"/>
      <c r="D70" s="227" t="str">
        <f>'Schedule No. 1C'!D70</f>
        <v>set</v>
      </c>
      <c r="E70" s="227">
        <f>'Schedule No. 1C'!E70</f>
        <v>5</v>
      </c>
      <c r="F70" s="127"/>
      <c r="G70" s="127"/>
      <c r="H70" s="127"/>
      <c r="I70" s="127"/>
      <c r="J70" s="127"/>
      <c r="K70" s="125"/>
      <c r="L70" s="125"/>
      <c r="O70" s="3"/>
    </row>
    <row r="71" spans="1:15" ht="24" x14ac:dyDescent="0.25">
      <c r="A71" s="56" t="s">
        <v>145</v>
      </c>
      <c r="B71" s="226" t="str">
        <f>'Schedule No. 1C'!B71</f>
        <v>210kN twin tension set for "Twin ACSR Mallard equivalent ACCC" - Complete Assembly</v>
      </c>
      <c r="C71" s="127"/>
      <c r="D71" s="227" t="str">
        <f>'Schedule No. 1C'!D71</f>
        <v>set</v>
      </c>
      <c r="E71" s="227">
        <f>'Schedule No. 1C'!E71</f>
        <v>6</v>
      </c>
      <c r="F71" s="127"/>
      <c r="G71" s="127"/>
      <c r="H71" s="127"/>
      <c r="I71" s="127"/>
      <c r="J71" s="127"/>
      <c r="K71" s="125"/>
      <c r="L71" s="125"/>
      <c r="O71" s="3"/>
    </row>
    <row r="72" spans="1:15" x14ac:dyDescent="0.25">
      <c r="A72" s="99">
        <v>5.3</v>
      </c>
      <c r="B72" s="224" t="s">
        <v>135</v>
      </c>
      <c r="C72" s="127"/>
      <c r="D72" s="227"/>
      <c r="E72" s="227"/>
      <c r="F72" s="127"/>
      <c r="G72" s="127"/>
      <c r="H72" s="127"/>
      <c r="I72" s="127"/>
      <c r="J72" s="127"/>
      <c r="K72" s="125"/>
      <c r="L72" s="125"/>
      <c r="O72" s="3"/>
    </row>
    <row r="73" spans="1:15" ht="24" x14ac:dyDescent="0.25">
      <c r="A73" s="100" t="s">
        <v>146</v>
      </c>
      <c r="B73" s="226" t="str">
        <f>'Schedule No. 1C'!B73</f>
        <v>Midspan Joint for "ACSR Mallard equivalent ACCC" conductor</v>
      </c>
      <c r="C73" s="127"/>
      <c r="D73" s="227" t="str">
        <f>'Schedule No. 1C'!D73</f>
        <v>each</v>
      </c>
      <c r="E73" s="124">
        <f>'Schedule No. 1C'!E73</f>
        <v>2</v>
      </c>
      <c r="F73" s="127"/>
      <c r="G73" s="127"/>
      <c r="H73" s="127"/>
      <c r="I73" s="127"/>
      <c r="J73" s="127"/>
      <c r="K73" s="125"/>
      <c r="L73" s="125"/>
      <c r="O73" s="3"/>
    </row>
    <row r="74" spans="1:15" ht="24" x14ac:dyDescent="0.25">
      <c r="A74" s="100" t="s">
        <v>147</v>
      </c>
      <c r="B74" s="226" t="str">
        <f>'Schedule No. 1C'!B74</f>
        <v>Repair sleeve for "ACSR Mallard equivalent ACCC" conductor</v>
      </c>
      <c r="C74" s="127"/>
      <c r="D74" s="227" t="str">
        <f>'Schedule No. 1C'!D74</f>
        <v>each</v>
      </c>
      <c r="E74" s="227">
        <f>'Schedule No. 1C'!E74</f>
        <v>2</v>
      </c>
      <c r="F74" s="127"/>
      <c r="G74" s="127"/>
      <c r="H74" s="127"/>
      <c r="I74" s="127"/>
      <c r="J74" s="127"/>
      <c r="K74" s="125"/>
      <c r="L74" s="125"/>
      <c r="O74" s="3"/>
    </row>
    <row r="75" spans="1:15" ht="23.45" customHeight="1" x14ac:dyDescent="0.25">
      <c r="A75" s="100" t="s">
        <v>179</v>
      </c>
      <c r="B75" s="226" t="str">
        <f>'Schedule No. 1C'!B75</f>
        <v>Spacer Damper for Twin Bundle "ACSR Mallard equivalent ACCC"</v>
      </c>
      <c r="C75" s="127"/>
      <c r="D75" s="227" t="str">
        <f>'Schedule No. 1C'!D75</f>
        <v>each</v>
      </c>
      <c r="E75" s="227">
        <f>'Schedule No. 1C'!E75</f>
        <v>5</v>
      </c>
      <c r="F75" s="127"/>
      <c r="G75" s="127"/>
      <c r="H75" s="127"/>
      <c r="I75" s="127"/>
      <c r="J75" s="127"/>
      <c r="K75" s="125"/>
      <c r="L75" s="125"/>
      <c r="O75" s="3"/>
    </row>
    <row r="76" spans="1:15" ht="23.1" customHeight="1" x14ac:dyDescent="0.25">
      <c r="A76" s="100" t="s">
        <v>180</v>
      </c>
      <c r="B76" s="226" t="str">
        <f>'Schedule No. 1C'!B76</f>
        <v>Jumper Spacer for Twin Bundle "ACSR Mallard equivalent ACCC"</v>
      </c>
      <c r="C76" s="127"/>
      <c r="D76" s="227" t="str">
        <f>'Schedule No. 1C'!D76</f>
        <v>each</v>
      </c>
      <c r="E76" s="227">
        <f>'Schedule No. 1C'!E76</f>
        <v>4</v>
      </c>
      <c r="F76" s="127"/>
      <c r="G76" s="127"/>
      <c r="H76" s="127"/>
      <c r="I76" s="127"/>
      <c r="J76" s="127"/>
      <c r="K76" s="125"/>
      <c r="L76" s="125"/>
      <c r="O76" s="3"/>
    </row>
    <row r="77" spans="1:15" ht="25.35" customHeight="1" x14ac:dyDescent="0.25">
      <c r="A77" s="100" t="s">
        <v>181</v>
      </c>
      <c r="B77" s="226" t="s">
        <v>326</v>
      </c>
      <c r="C77" s="127"/>
      <c r="D77" s="227" t="s">
        <v>58</v>
      </c>
      <c r="E77" s="227">
        <v>3</v>
      </c>
      <c r="F77" s="127"/>
      <c r="G77" s="127"/>
      <c r="H77" s="127"/>
      <c r="I77" s="127"/>
      <c r="J77" s="127"/>
      <c r="K77" s="125"/>
      <c r="L77" s="125"/>
      <c r="O77" s="3"/>
    </row>
    <row r="78" spans="1:15" x14ac:dyDescent="0.25">
      <c r="A78" s="100" t="s">
        <v>182</v>
      </c>
      <c r="B78" s="226" t="s">
        <v>327</v>
      </c>
      <c r="C78" s="127"/>
      <c r="D78" s="227" t="s">
        <v>58</v>
      </c>
      <c r="E78" s="227">
        <v>3</v>
      </c>
      <c r="F78" s="127"/>
      <c r="G78" s="127"/>
      <c r="H78" s="127"/>
      <c r="I78" s="127"/>
      <c r="J78" s="127"/>
      <c r="K78" s="125"/>
      <c r="L78" s="125"/>
      <c r="O78" s="3"/>
    </row>
    <row r="79" spans="1:15" x14ac:dyDescent="0.25">
      <c r="A79" s="100" t="s">
        <v>183</v>
      </c>
      <c r="B79" s="226" t="s">
        <v>328</v>
      </c>
      <c r="C79" s="127"/>
      <c r="D79" s="227" t="s">
        <v>58</v>
      </c>
      <c r="E79" s="227">
        <v>3</v>
      </c>
      <c r="F79" s="127"/>
      <c r="G79" s="127"/>
      <c r="H79" s="127"/>
      <c r="I79" s="127"/>
      <c r="J79" s="127"/>
      <c r="K79" s="125"/>
      <c r="L79" s="125"/>
      <c r="O79" s="3"/>
    </row>
    <row r="80" spans="1:15" ht="18" customHeight="1" x14ac:dyDescent="0.25">
      <c r="A80" s="99">
        <v>5.4</v>
      </c>
      <c r="B80" s="224" t="s">
        <v>136</v>
      </c>
      <c r="C80" s="127"/>
      <c r="D80" s="227" t="s">
        <v>58</v>
      </c>
      <c r="E80" s="227">
        <v>1</v>
      </c>
      <c r="F80" s="127"/>
      <c r="G80" s="127"/>
      <c r="H80" s="127"/>
      <c r="I80" s="127"/>
      <c r="J80" s="127"/>
      <c r="K80" s="125"/>
      <c r="L80" s="125"/>
      <c r="O80" s="3"/>
    </row>
    <row r="81" spans="1:18" ht="22.35" customHeight="1" x14ac:dyDescent="0.25">
      <c r="A81" s="99">
        <v>5.5</v>
      </c>
      <c r="B81" s="224" t="s">
        <v>137</v>
      </c>
      <c r="C81" s="127"/>
      <c r="D81" s="227" t="s">
        <v>58</v>
      </c>
      <c r="E81" s="227">
        <v>1</v>
      </c>
      <c r="F81" s="127"/>
      <c r="G81" s="127"/>
      <c r="H81" s="127"/>
      <c r="I81" s="127"/>
      <c r="J81" s="127"/>
      <c r="K81" s="125"/>
      <c r="L81" s="125"/>
      <c r="O81" s="3"/>
    </row>
    <row r="82" spans="1:18" ht="43.35" customHeight="1" x14ac:dyDescent="0.25">
      <c r="A82" s="99">
        <v>5.6</v>
      </c>
      <c r="B82" s="224" t="s">
        <v>138</v>
      </c>
      <c r="C82" s="127"/>
      <c r="D82" s="227" t="s">
        <v>58</v>
      </c>
      <c r="E82" s="227">
        <v>1</v>
      </c>
      <c r="F82" s="127"/>
      <c r="G82" s="127"/>
      <c r="H82" s="127"/>
      <c r="I82" s="127"/>
      <c r="J82" s="127"/>
      <c r="K82" s="125"/>
      <c r="L82" s="125"/>
      <c r="O82" s="3"/>
    </row>
    <row r="83" spans="1:18" ht="15.75" customHeight="1" x14ac:dyDescent="0.25">
      <c r="A83" s="301" t="s">
        <v>161</v>
      </c>
      <c r="B83" s="301"/>
      <c r="C83" s="301"/>
      <c r="D83" s="301"/>
      <c r="E83" s="301"/>
      <c r="F83" s="301"/>
      <c r="G83" s="102"/>
      <c r="H83" s="146"/>
      <c r="I83" s="101"/>
      <c r="J83" s="146"/>
      <c r="K83" s="142"/>
      <c r="L83" s="142"/>
      <c r="O83" s="3"/>
    </row>
    <row r="84" spans="1:18" x14ac:dyDescent="0.25">
      <c r="I84" s="105"/>
      <c r="J84" s="105"/>
      <c r="O84" s="103"/>
      <c r="Q84" s="106">
        <f>SUM(Q83:Q83)</f>
        <v>0</v>
      </c>
      <c r="R84" s="63"/>
    </row>
    <row r="85" spans="1:18" ht="7.5" customHeight="1" x14ac:dyDescent="0.25">
      <c r="I85" s="107"/>
      <c r="J85" s="107"/>
      <c r="O85" s="103"/>
      <c r="R85" s="67"/>
    </row>
    <row r="86" spans="1:18" x14ac:dyDescent="0.25">
      <c r="B86" s="67" t="s">
        <v>205</v>
      </c>
      <c r="C86" s="67"/>
      <c r="D86" s="67"/>
      <c r="E86" s="67"/>
      <c r="F86" s="67"/>
      <c r="G86" s="67"/>
      <c r="H86" s="67"/>
      <c r="I86" s="67"/>
      <c r="O86" s="10"/>
    </row>
    <row r="87" spans="1:18" x14ac:dyDescent="0.25">
      <c r="B87" s="153" t="s">
        <v>206</v>
      </c>
      <c r="C87" s="153"/>
      <c r="D87" s="153"/>
      <c r="E87" s="153"/>
      <c r="F87" s="153"/>
      <c r="G87" s="153"/>
      <c r="H87" s="153"/>
      <c r="I87" s="153"/>
      <c r="O87" s="3"/>
    </row>
    <row r="88" spans="1:18" ht="27.75" customHeight="1" x14ac:dyDescent="0.25">
      <c r="B88" s="270" t="s">
        <v>207</v>
      </c>
      <c r="C88" s="270"/>
      <c r="D88" s="270"/>
      <c r="E88" s="270"/>
      <c r="F88" s="270"/>
      <c r="G88" s="270"/>
      <c r="H88" s="270"/>
      <c r="I88" s="270"/>
      <c r="J88" s="270"/>
    </row>
    <row r="89" spans="1:18" ht="23.45" customHeight="1" x14ac:dyDescent="0.25">
      <c r="B89" s="270" t="s">
        <v>169</v>
      </c>
      <c r="C89" s="270"/>
      <c r="D89" s="270"/>
      <c r="E89" s="270"/>
      <c r="F89" s="270"/>
      <c r="G89" s="270"/>
      <c r="H89" s="270"/>
      <c r="I89" s="270"/>
      <c r="J89" s="270"/>
    </row>
    <row r="90" spans="1:18" x14ac:dyDescent="0.25">
      <c r="A90" s="27" t="s">
        <v>329</v>
      </c>
      <c r="B90" s="28"/>
      <c r="C90" s="28"/>
      <c r="D90" s="28"/>
      <c r="E90" s="29"/>
      <c r="F90" s="28"/>
      <c r="G90" s="28"/>
      <c r="H90" s="28"/>
      <c r="I90" s="28"/>
    </row>
    <row r="91" spans="1:18" x14ac:dyDescent="0.25">
      <c r="A91" s="215" t="s">
        <v>338</v>
      </c>
      <c r="B91" s="215" t="s">
        <v>339</v>
      </c>
      <c r="C91" s="215" t="s">
        <v>340</v>
      </c>
      <c r="D91" s="299" t="s">
        <v>341</v>
      </c>
      <c r="E91" s="299"/>
      <c r="F91" s="299"/>
      <c r="G91" s="299"/>
      <c r="H91" s="299"/>
      <c r="I91" s="299"/>
    </row>
    <row r="92" spans="1:18" x14ac:dyDescent="0.25">
      <c r="A92" s="30"/>
      <c r="B92" s="31"/>
      <c r="C92" s="31"/>
      <c r="D92" s="154"/>
      <c r="E92" s="32"/>
      <c r="F92" s="33"/>
      <c r="G92" s="33"/>
      <c r="H92" s="33"/>
      <c r="I92" s="34"/>
    </row>
    <row r="93" spans="1:18" x14ac:dyDescent="0.25">
      <c r="A93" s="35"/>
      <c r="B93" s="36"/>
      <c r="C93" s="36"/>
      <c r="D93" s="155"/>
      <c r="E93" s="37"/>
      <c r="F93" s="38"/>
      <c r="G93" s="38"/>
      <c r="H93" s="38"/>
      <c r="I93" s="39"/>
    </row>
    <row r="94" spans="1:18" x14ac:dyDescent="0.25">
      <c r="A94" s="35"/>
      <c r="B94" s="36"/>
      <c r="C94" s="36"/>
      <c r="D94" s="155"/>
      <c r="E94" s="37"/>
      <c r="F94" s="38"/>
      <c r="G94" s="38"/>
      <c r="H94" s="38"/>
      <c r="I94" s="39"/>
    </row>
    <row r="95" spans="1:18" x14ac:dyDescent="0.25">
      <c r="A95" s="40"/>
      <c r="B95" s="41"/>
      <c r="C95" s="41"/>
      <c r="D95" s="156"/>
      <c r="E95" s="42"/>
      <c r="F95" s="43"/>
      <c r="G95" s="43"/>
      <c r="H95" s="43"/>
      <c r="I95" s="44"/>
    </row>
  </sheetData>
  <mergeCells count="23">
    <mergeCell ref="B89:J89"/>
    <mergeCell ref="D91:I91"/>
    <mergeCell ref="A40:A41"/>
    <mergeCell ref="A42:A43"/>
    <mergeCell ref="A44:A45"/>
    <mergeCell ref="B46:F46"/>
    <mergeCell ref="A83:F83"/>
    <mergeCell ref="B88:J88"/>
    <mergeCell ref="A38:A39"/>
    <mergeCell ref="A1:J1"/>
    <mergeCell ref="A3:A5"/>
    <mergeCell ref="B3:B5"/>
    <mergeCell ref="C3:C5"/>
    <mergeCell ref="D3:D5"/>
    <mergeCell ref="E3:E5"/>
    <mergeCell ref="F3:G4"/>
    <mergeCell ref="H3:I4"/>
    <mergeCell ref="J3:J4"/>
    <mergeCell ref="A7:J7"/>
    <mergeCell ref="A8:J8"/>
    <mergeCell ref="B30:D30"/>
    <mergeCell ref="B34:G34"/>
    <mergeCell ref="A36:A37"/>
  </mergeCells>
  <printOptions horizontalCentered="1"/>
  <pageMargins left="0.196850393700787" right="0.196850393700787" top="0.90551181102362199" bottom="1.14173228346457" header="0.70866141732283505" footer="0.31496062992126"/>
  <pageSetup paperSize="9" scale="90"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&amp;C&amp;"Calibri,Regular"&amp;K0000002C-&amp;P</oddFooter>
  </headerFooter>
  <rowBreaks count="1" manualBreakCount="1">
    <brk id="85"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R25"/>
  <sheetViews>
    <sheetView view="pageBreakPreview" topLeftCell="A7" zoomScaleNormal="100" zoomScaleSheetLayoutView="100" workbookViewId="0">
      <selection activeCell="B22" sqref="B22"/>
    </sheetView>
  </sheetViews>
  <sheetFormatPr defaultColWidth="8.85546875" defaultRowHeight="15" x14ac:dyDescent="0.25"/>
  <cols>
    <col min="1" max="1" width="8.140625" customWidth="1"/>
    <col min="2" max="2" width="78.140625" customWidth="1"/>
    <col min="3" max="3" width="10" customWidth="1"/>
    <col min="5" max="8" width="14.85546875" customWidth="1"/>
  </cols>
  <sheetData>
    <row r="1" spans="1:9" ht="8.25" customHeight="1" x14ac:dyDescent="0.25">
      <c r="A1" s="306"/>
      <c r="B1" s="307"/>
      <c r="C1" s="307"/>
      <c r="D1" s="307"/>
      <c r="E1" s="307"/>
      <c r="F1" s="307"/>
      <c r="G1" s="307"/>
      <c r="H1" s="308"/>
      <c r="I1" s="45"/>
    </row>
    <row r="2" spans="1:9" ht="8.25" customHeight="1" x14ac:dyDescent="0.25">
      <c r="A2" s="309"/>
      <c r="B2" s="310"/>
      <c r="C2" s="310"/>
      <c r="D2" s="310"/>
      <c r="E2" s="310"/>
      <c r="F2" s="310"/>
      <c r="G2" s="310"/>
      <c r="H2" s="311"/>
      <c r="I2" s="45"/>
    </row>
    <row r="3" spans="1:9" ht="21" customHeight="1" x14ac:dyDescent="0.25">
      <c r="A3" s="89" t="s">
        <v>210</v>
      </c>
      <c r="B3" s="55" t="s">
        <v>435</v>
      </c>
      <c r="C3" s="45"/>
      <c r="D3" s="45"/>
      <c r="E3" s="45"/>
      <c r="F3" s="45"/>
      <c r="G3" s="45"/>
      <c r="H3" s="90"/>
      <c r="I3" s="45"/>
    </row>
    <row r="4" spans="1:9" ht="10.5" customHeight="1" x14ac:dyDescent="0.25">
      <c r="A4" s="312" t="s">
        <v>0</v>
      </c>
      <c r="B4" s="312" t="s">
        <v>1</v>
      </c>
      <c r="C4" s="312" t="s">
        <v>2</v>
      </c>
      <c r="D4" s="312" t="s">
        <v>3</v>
      </c>
      <c r="E4" s="313" t="s">
        <v>4</v>
      </c>
      <c r="F4" s="313"/>
      <c r="G4" s="313" t="s">
        <v>5</v>
      </c>
      <c r="H4" s="313"/>
    </row>
    <row r="5" spans="1:9" ht="10.5" customHeight="1" x14ac:dyDescent="0.25">
      <c r="A5" s="312"/>
      <c r="B5" s="312"/>
      <c r="C5" s="312"/>
      <c r="D5" s="312"/>
      <c r="E5" s="313"/>
      <c r="F5" s="313"/>
      <c r="G5" s="313"/>
      <c r="H5" s="313"/>
    </row>
    <row r="6" spans="1:9" ht="36" x14ac:dyDescent="0.25">
      <c r="A6" s="312"/>
      <c r="B6" s="312"/>
      <c r="C6" s="312"/>
      <c r="D6" s="312"/>
      <c r="E6" s="84" t="s">
        <v>192</v>
      </c>
      <c r="F6" s="84" t="s">
        <v>193</v>
      </c>
      <c r="G6" s="83" t="s">
        <v>192</v>
      </c>
      <c r="H6" s="84" t="s">
        <v>193</v>
      </c>
    </row>
    <row r="7" spans="1:9" s="88" customFormat="1" ht="11.25" x14ac:dyDescent="0.2">
      <c r="A7" s="87">
        <v>1</v>
      </c>
      <c r="B7" s="87">
        <v>2</v>
      </c>
      <c r="C7" s="87">
        <v>3</v>
      </c>
      <c r="D7" s="87">
        <v>4</v>
      </c>
      <c r="E7" s="87">
        <v>5</v>
      </c>
      <c r="F7" s="87">
        <v>6</v>
      </c>
      <c r="G7" s="87" t="s">
        <v>25</v>
      </c>
      <c r="H7" s="87" t="s">
        <v>26</v>
      </c>
    </row>
    <row r="8" spans="1:9" x14ac:dyDescent="0.25">
      <c r="A8" s="314" t="s">
        <v>220</v>
      </c>
      <c r="B8" s="314"/>
      <c r="C8" s="314"/>
      <c r="D8" s="314"/>
      <c r="E8" s="314"/>
      <c r="F8" s="314"/>
      <c r="G8" s="314"/>
      <c r="H8" s="314"/>
    </row>
    <row r="9" spans="1:9" x14ac:dyDescent="0.25">
      <c r="A9" s="84">
        <v>1</v>
      </c>
      <c r="B9" s="315" t="s">
        <v>27</v>
      </c>
      <c r="C9" s="315"/>
      <c r="D9" s="315"/>
      <c r="E9" s="315"/>
      <c r="F9" s="315"/>
      <c r="G9" s="315"/>
      <c r="H9" s="315"/>
    </row>
    <row r="10" spans="1:9" ht="24" customHeight="1" x14ac:dyDescent="0.25">
      <c r="A10" s="316">
        <v>1.1000000000000001</v>
      </c>
      <c r="B10" s="317" t="s">
        <v>28</v>
      </c>
      <c r="C10" s="316" t="s">
        <v>29</v>
      </c>
      <c r="D10" s="316">
        <v>1</v>
      </c>
      <c r="E10" s="318"/>
      <c r="F10" s="318"/>
      <c r="G10" s="318"/>
      <c r="H10" s="318"/>
    </row>
    <row r="11" spans="1:9" x14ac:dyDescent="0.25">
      <c r="A11" s="316"/>
      <c r="B11" s="317"/>
      <c r="C11" s="316"/>
      <c r="D11" s="316"/>
      <c r="E11" s="318"/>
      <c r="F11" s="318"/>
      <c r="G11" s="318"/>
      <c r="H11" s="318"/>
    </row>
    <row r="12" spans="1:9" ht="30" customHeight="1" x14ac:dyDescent="0.25">
      <c r="A12" s="25">
        <v>2</v>
      </c>
      <c r="B12" s="46" t="s">
        <v>57</v>
      </c>
      <c r="C12" s="24"/>
      <c r="D12" s="25"/>
      <c r="E12" s="24"/>
      <c r="F12" s="24"/>
      <c r="G12" s="24"/>
      <c r="H12" s="24"/>
    </row>
    <row r="13" spans="1:9" ht="24" x14ac:dyDescent="0.25">
      <c r="A13" s="21">
        <v>2.1</v>
      </c>
      <c r="B13" s="11" t="s">
        <v>63</v>
      </c>
      <c r="C13" s="14"/>
      <c r="D13" s="14"/>
      <c r="E13" s="16"/>
      <c r="F13" s="16"/>
      <c r="G13" s="16"/>
      <c r="H13" s="16"/>
    </row>
    <row r="14" spans="1:9" s="48" customFormat="1" x14ac:dyDescent="0.25">
      <c r="A14" s="23" t="s">
        <v>30</v>
      </c>
      <c r="B14" s="47" t="s">
        <v>248</v>
      </c>
      <c r="C14" s="14" t="s">
        <v>139</v>
      </c>
      <c r="D14" s="23" t="s">
        <v>170</v>
      </c>
      <c r="E14" s="22"/>
      <c r="F14" s="22"/>
      <c r="G14" s="75"/>
      <c r="H14" s="75"/>
    </row>
    <row r="15" spans="1:9" x14ac:dyDescent="0.25">
      <c r="A15" s="23" t="s">
        <v>31</v>
      </c>
      <c r="B15" s="4" t="s">
        <v>249</v>
      </c>
      <c r="C15" s="14" t="s">
        <v>139</v>
      </c>
      <c r="D15" s="14" t="s">
        <v>170</v>
      </c>
      <c r="E15" s="16"/>
      <c r="F15" s="16"/>
      <c r="G15" s="75"/>
      <c r="H15" s="75"/>
    </row>
    <row r="16" spans="1:9" x14ac:dyDescent="0.25">
      <c r="A16" s="25">
        <v>3</v>
      </c>
      <c r="B16" s="24" t="s">
        <v>33</v>
      </c>
      <c r="C16" s="24"/>
      <c r="D16" s="24"/>
      <c r="E16" s="24"/>
      <c r="F16" s="24"/>
      <c r="G16" s="24"/>
      <c r="H16" s="24"/>
    </row>
    <row r="17" spans="1:18" ht="24" customHeight="1" x14ac:dyDescent="0.25">
      <c r="A17" s="14">
        <v>3.1</v>
      </c>
      <c r="B17" s="15" t="s">
        <v>34</v>
      </c>
      <c r="C17" s="14" t="s">
        <v>29</v>
      </c>
      <c r="D17" s="14">
        <v>1</v>
      </c>
      <c r="E17" s="16"/>
      <c r="F17" s="16"/>
      <c r="G17" s="60"/>
      <c r="H17" s="60"/>
    </row>
    <row r="18" spans="1:18" ht="15" customHeight="1" x14ac:dyDescent="0.25">
      <c r="A18" s="305" t="s">
        <v>104</v>
      </c>
      <c r="B18" s="305"/>
      <c r="C18" s="305"/>
      <c r="D18" s="305"/>
      <c r="E18" s="305"/>
      <c r="F18" s="305"/>
      <c r="G18" s="73"/>
      <c r="H18" s="74"/>
    </row>
    <row r="19" spans="1:18" ht="25.5" x14ac:dyDescent="0.25">
      <c r="A19" s="14">
        <v>4</v>
      </c>
      <c r="B19" s="15" t="s">
        <v>175</v>
      </c>
      <c r="C19" s="1"/>
      <c r="D19" s="1"/>
      <c r="E19" s="1"/>
      <c r="F19" s="1"/>
      <c r="G19" s="1"/>
      <c r="H19" s="1"/>
    </row>
    <row r="20" spans="1:18" x14ac:dyDescent="0.25">
      <c r="E20" s="26"/>
      <c r="I20" s="61"/>
      <c r="J20" s="61"/>
      <c r="Q20" s="62"/>
      <c r="R20" s="63"/>
    </row>
    <row r="21" spans="1:18" x14ac:dyDescent="0.25">
      <c r="A21" s="64"/>
      <c r="B21" s="66"/>
      <c r="E21" s="26"/>
      <c r="F21" s="65"/>
      <c r="G21" s="65"/>
      <c r="I21" s="12"/>
      <c r="R21" s="63"/>
    </row>
    <row r="22" spans="1:18" x14ac:dyDescent="0.25">
      <c r="E22" s="26"/>
      <c r="F22" s="65"/>
      <c r="G22" s="65"/>
      <c r="I22" s="12"/>
      <c r="R22" s="63"/>
    </row>
    <row r="23" spans="1:18" ht="15" customHeight="1" x14ac:dyDescent="0.25">
      <c r="A23" s="86" t="s">
        <v>59</v>
      </c>
      <c r="B23" s="86"/>
      <c r="C23" s="86"/>
      <c r="D23" s="86"/>
      <c r="E23" s="86"/>
      <c r="F23" s="86"/>
      <c r="G23" s="86"/>
      <c r="H23" s="86"/>
      <c r="I23" s="49"/>
    </row>
    <row r="24" spans="1:18" ht="36" customHeight="1" x14ac:dyDescent="0.25">
      <c r="A24" s="304" t="s">
        <v>109</v>
      </c>
      <c r="B24" s="304"/>
      <c r="C24" s="304"/>
      <c r="D24" s="304"/>
      <c r="E24" s="304"/>
      <c r="F24" s="304"/>
      <c r="G24" s="304"/>
      <c r="H24" s="304"/>
    </row>
    <row r="25" spans="1:18" x14ac:dyDescent="0.25">
      <c r="B25" s="2"/>
    </row>
  </sheetData>
  <mergeCells count="19">
    <mergeCell ref="F10:F11"/>
    <mergeCell ref="G10:G11"/>
    <mergeCell ref="H10:H11"/>
    <mergeCell ref="A24:H24"/>
    <mergeCell ref="A18:F18"/>
    <mergeCell ref="A1:H2"/>
    <mergeCell ref="A4:A6"/>
    <mergeCell ref="B4:B6"/>
    <mergeCell ref="C4:C6"/>
    <mergeCell ref="D4:D6"/>
    <mergeCell ref="E4:F5"/>
    <mergeCell ref="G4:H5"/>
    <mergeCell ref="A8:H8"/>
    <mergeCell ref="B9:H9"/>
    <mergeCell ref="A10:A11"/>
    <mergeCell ref="B10:B11"/>
    <mergeCell ref="C10:C11"/>
    <mergeCell ref="D10:D11"/>
    <mergeCell ref="E10:E11"/>
  </mergeCells>
  <printOptions horizontalCentered="1"/>
  <pageMargins left="0.196850393700787" right="0.196850393700787" top="0.94488188976377996" bottom="1.2992125984252001" header="0.70866141732283505" footer="0.31496062992126"/>
  <pageSetup paperSize="9" scale="88" fitToHeight="20" orientation="landscape" cellComments="atEnd"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&amp;C&amp;"Calibri,Regular"&amp;K0000003A-&amp;P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R25"/>
  <sheetViews>
    <sheetView view="pageBreakPreview" topLeftCell="A10" zoomScaleNormal="100" zoomScaleSheetLayoutView="100" workbookViewId="0">
      <selection activeCell="A4" sqref="A4:A6"/>
    </sheetView>
  </sheetViews>
  <sheetFormatPr defaultColWidth="8.85546875" defaultRowHeight="15" x14ac:dyDescent="0.25"/>
  <cols>
    <col min="1" max="1" width="8.140625" customWidth="1"/>
    <col min="2" max="2" width="78.140625" customWidth="1"/>
    <col min="3" max="3" width="10" customWidth="1"/>
    <col min="5" max="8" width="14.85546875" customWidth="1"/>
  </cols>
  <sheetData>
    <row r="1" spans="1:9" ht="8.25" customHeight="1" x14ac:dyDescent="0.25">
      <c r="A1" s="306"/>
      <c r="B1" s="307"/>
      <c r="C1" s="307"/>
      <c r="D1" s="307"/>
      <c r="E1" s="307"/>
      <c r="F1" s="307"/>
      <c r="G1" s="307"/>
      <c r="H1" s="308"/>
      <c r="I1" s="45"/>
    </row>
    <row r="2" spans="1:9" ht="8.25" customHeight="1" x14ac:dyDescent="0.25">
      <c r="A2" s="309"/>
      <c r="B2" s="310"/>
      <c r="C2" s="310"/>
      <c r="D2" s="310"/>
      <c r="E2" s="310"/>
      <c r="F2" s="310"/>
      <c r="G2" s="310"/>
      <c r="H2" s="311"/>
      <c r="I2" s="45"/>
    </row>
    <row r="3" spans="1:9" ht="21" customHeight="1" x14ac:dyDescent="0.25">
      <c r="A3" s="89" t="s">
        <v>263</v>
      </c>
      <c r="B3" s="55" t="s">
        <v>437</v>
      </c>
      <c r="C3" s="45"/>
      <c r="D3" s="45"/>
      <c r="E3" s="45"/>
      <c r="F3" s="45"/>
      <c r="G3" s="45"/>
      <c r="H3" s="90"/>
      <c r="I3" s="45"/>
    </row>
    <row r="4" spans="1:9" ht="10.5" customHeight="1" x14ac:dyDescent="0.25">
      <c r="A4" s="312" t="s">
        <v>0</v>
      </c>
      <c r="B4" s="312" t="s">
        <v>1</v>
      </c>
      <c r="C4" s="312" t="s">
        <v>2</v>
      </c>
      <c r="D4" s="312" t="s">
        <v>3</v>
      </c>
      <c r="E4" s="313" t="s">
        <v>4</v>
      </c>
      <c r="F4" s="313"/>
      <c r="G4" s="313" t="s">
        <v>5</v>
      </c>
      <c r="H4" s="313"/>
    </row>
    <row r="5" spans="1:9" ht="10.5" customHeight="1" x14ac:dyDescent="0.25">
      <c r="A5" s="312"/>
      <c r="B5" s="312"/>
      <c r="C5" s="312"/>
      <c r="D5" s="312"/>
      <c r="E5" s="313"/>
      <c r="F5" s="313"/>
      <c r="G5" s="313"/>
      <c r="H5" s="313"/>
    </row>
    <row r="6" spans="1:9" ht="36" x14ac:dyDescent="0.25">
      <c r="A6" s="312"/>
      <c r="B6" s="312"/>
      <c r="C6" s="312"/>
      <c r="D6" s="312"/>
      <c r="E6" s="199" t="s">
        <v>192</v>
      </c>
      <c r="F6" s="199" t="s">
        <v>193</v>
      </c>
      <c r="G6" s="83" t="s">
        <v>192</v>
      </c>
      <c r="H6" s="199" t="s">
        <v>193</v>
      </c>
    </row>
    <row r="7" spans="1:9" s="88" customFormat="1" ht="11.25" x14ac:dyDescent="0.2">
      <c r="A7" s="87">
        <v>1</v>
      </c>
      <c r="B7" s="87">
        <v>2</v>
      </c>
      <c r="C7" s="87">
        <v>3</v>
      </c>
      <c r="D7" s="87">
        <v>4</v>
      </c>
      <c r="E7" s="87">
        <v>5</v>
      </c>
      <c r="F7" s="87">
        <v>6</v>
      </c>
      <c r="G7" s="87" t="s">
        <v>25</v>
      </c>
      <c r="H7" s="87" t="s">
        <v>26</v>
      </c>
    </row>
    <row r="8" spans="1:9" x14ac:dyDescent="0.25">
      <c r="A8" s="314" t="s">
        <v>438</v>
      </c>
      <c r="B8" s="314"/>
      <c r="C8" s="314"/>
      <c r="D8" s="314"/>
      <c r="E8" s="314"/>
      <c r="F8" s="314"/>
      <c r="G8" s="314"/>
      <c r="H8" s="314"/>
    </row>
    <row r="9" spans="1:9" x14ac:dyDescent="0.25">
      <c r="A9" s="199">
        <v>1</v>
      </c>
      <c r="B9" s="315" t="s">
        <v>27</v>
      </c>
      <c r="C9" s="315"/>
      <c r="D9" s="315"/>
      <c r="E9" s="315"/>
      <c r="F9" s="315"/>
      <c r="G9" s="315"/>
      <c r="H9" s="315"/>
    </row>
    <row r="10" spans="1:9" ht="24" customHeight="1" x14ac:dyDescent="0.25">
      <c r="A10" s="316">
        <v>1.1000000000000001</v>
      </c>
      <c r="B10" s="317" t="s">
        <v>28</v>
      </c>
      <c r="C10" s="316" t="s">
        <v>29</v>
      </c>
      <c r="D10" s="316">
        <v>1</v>
      </c>
      <c r="E10" s="318"/>
      <c r="F10" s="318"/>
      <c r="G10" s="318"/>
      <c r="H10" s="318"/>
    </row>
    <row r="11" spans="1:9" x14ac:dyDescent="0.25">
      <c r="A11" s="316"/>
      <c r="B11" s="317"/>
      <c r="C11" s="316"/>
      <c r="D11" s="316"/>
      <c r="E11" s="318"/>
      <c r="F11" s="318"/>
      <c r="G11" s="318"/>
      <c r="H11" s="318"/>
    </row>
    <row r="12" spans="1:9" ht="30" customHeight="1" x14ac:dyDescent="0.25">
      <c r="A12" s="199">
        <v>2</v>
      </c>
      <c r="B12" s="200" t="s">
        <v>57</v>
      </c>
      <c r="C12" s="24"/>
      <c r="D12" s="199"/>
      <c r="E12" s="24"/>
      <c r="F12" s="24"/>
      <c r="G12" s="24"/>
      <c r="H12" s="24"/>
    </row>
    <row r="13" spans="1:9" ht="24" x14ac:dyDescent="0.25">
      <c r="A13" s="21">
        <v>2.1</v>
      </c>
      <c r="B13" s="11" t="s">
        <v>63</v>
      </c>
      <c r="C13" s="201"/>
      <c r="D13" s="201"/>
      <c r="E13" s="203"/>
      <c r="F13" s="203"/>
      <c r="G13" s="203"/>
      <c r="H13" s="203"/>
    </row>
    <row r="14" spans="1:9" s="48" customFormat="1" x14ac:dyDescent="0.25">
      <c r="A14" s="23" t="s">
        <v>30</v>
      </c>
      <c r="B14" s="47" t="s">
        <v>248</v>
      </c>
      <c r="C14" s="201" t="s">
        <v>139</v>
      </c>
      <c r="D14" s="23" t="s">
        <v>170</v>
      </c>
      <c r="E14" s="22"/>
      <c r="F14" s="22"/>
      <c r="G14" s="75"/>
      <c r="H14" s="75"/>
    </row>
    <row r="15" spans="1:9" x14ac:dyDescent="0.25">
      <c r="A15" s="23" t="s">
        <v>31</v>
      </c>
      <c r="B15" s="4" t="s">
        <v>292</v>
      </c>
      <c r="C15" s="201" t="s">
        <v>139</v>
      </c>
      <c r="D15" s="201" t="s">
        <v>170</v>
      </c>
      <c r="E15" s="203"/>
      <c r="F15" s="203"/>
      <c r="G15" s="75"/>
      <c r="H15" s="75"/>
    </row>
    <row r="16" spans="1:9" x14ac:dyDescent="0.25">
      <c r="A16" s="199">
        <v>3</v>
      </c>
      <c r="B16" s="24" t="s">
        <v>33</v>
      </c>
      <c r="C16" s="24"/>
      <c r="D16" s="24"/>
      <c r="E16" s="24"/>
      <c r="F16" s="24"/>
      <c r="G16" s="24"/>
      <c r="H16" s="24"/>
    </row>
    <row r="17" spans="1:18" ht="24" customHeight="1" x14ac:dyDescent="0.25">
      <c r="A17" s="201">
        <v>3.1</v>
      </c>
      <c r="B17" s="202" t="s">
        <v>34</v>
      </c>
      <c r="C17" s="201" t="s">
        <v>29</v>
      </c>
      <c r="D17" s="201">
        <v>1</v>
      </c>
      <c r="E17" s="203"/>
      <c r="F17" s="203"/>
      <c r="G17" s="203"/>
      <c r="H17" s="203"/>
    </row>
    <row r="18" spans="1:18" ht="15" customHeight="1" x14ac:dyDescent="0.25">
      <c r="A18" s="305" t="s">
        <v>104</v>
      </c>
      <c r="B18" s="305"/>
      <c r="C18" s="305"/>
      <c r="D18" s="305"/>
      <c r="E18" s="305"/>
      <c r="F18" s="305"/>
      <c r="G18" s="73"/>
      <c r="H18" s="74"/>
    </row>
    <row r="19" spans="1:18" ht="25.5" x14ac:dyDescent="0.25">
      <c r="A19" s="201">
        <v>4</v>
      </c>
      <c r="B19" s="202" t="s">
        <v>175</v>
      </c>
      <c r="C19" s="1"/>
      <c r="D19" s="1"/>
      <c r="E19" s="1"/>
      <c r="F19" s="1"/>
      <c r="G19" s="1"/>
      <c r="H19" s="1"/>
    </row>
    <row r="20" spans="1:18" x14ac:dyDescent="0.25">
      <c r="E20" s="26"/>
      <c r="I20" s="61"/>
      <c r="J20" s="61"/>
      <c r="Q20" s="62"/>
      <c r="R20" s="63"/>
    </row>
    <row r="21" spans="1:18" x14ac:dyDescent="0.25">
      <c r="A21" s="64"/>
      <c r="B21" s="66"/>
      <c r="E21" s="26"/>
      <c r="F21" s="65"/>
      <c r="G21" s="65"/>
      <c r="I21" s="12"/>
      <c r="R21" s="63"/>
    </row>
    <row r="22" spans="1:18" x14ac:dyDescent="0.25">
      <c r="E22" s="26"/>
      <c r="F22" s="65"/>
      <c r="G22" s="65"/>
      <c r="I22" s="12"/>
      <c r="R22" s="63"/>
    </row>
    <row r="23" spans="1:18" ht="15" customHeight="1" x14ac:dyDescent="0.25">
      <c r="A23" s="86" t="s">
        <v>59</v>
      </c>
      <c r="B23" s="86"/>
      <c r="C23" s="86"/>
      <c r="D23" s="86"/>
      <c r="E23" s="86"/>
      <c r="F23" s="86"/>
      <c r="G23" s="86"/>
      <c r="H23" s="86"/>
      <c r="I23" s="49"/>
    </row>
    <row r="24" spans="1:18" ht="36" customHeight="1" x14ac:dyDescent="0.25">
      <c r="A24" s="304" t="s">
        <v>109</v>
      </c>
      <c r="B24" s="304"/>
      <c r="C24" s="304"/>
      <c r="D24" s="304"/>
      <c r="E24" s="304"/>
      <c r="F24" s="304"/>
      <c r="G24" s="304"/>
      <c r="H24" s="304"/>
    </row>
    <row r="25" spans="1:18" x14ac:dyDescent="0.25">
      <c r="B25" s="2"/>
    </row>
  </sheetData>
  <mergeCells count="19">
    <mergeCell ref="A1:H2"/>
    <mergeCell ref="A4:A6"/>
    <mergeCell ref="B4:B6"/>
    <mergeCell ref="C4:C6"/>
    <mergeCell ref="D4:D6"/>
    <mergeCell ref="E4:F5"/>
    <mergeCell ref="G4:H5"/>
    <mergeCell ref="A18:F18"/>
    <mergeCell ref="A24:H24"/>
    <mergeCell ref="A8:H8"/>
    <mergeCell ref="B9:H9"/>
    <mergeCell ref="A10:A11"/>
    <mergeCell ref="B10:B11"/>
    <mergeCell ref="C10:C11"/>
    <mergeCell ref="D10:D11"/>
    <mergeCell ref="E10:E11"/>
    <mergeCell ref="F10:F11"/>
    <mergeCell ref="G10:G11"/>
    <mergeCell ref="H10:H11"/>
  </mergeCells>
  <printOptions horizontalCentered="1"/>
  <pageMargins left="0.196850393700787" right="0.196850393700787" top="0.94488188976377996" bottom="1.2992125984252001" header="0.70866141732283505" footer="0.31496062992126"/>
  <pageSetup paperSize="9" scale="88" fitToHeight="20" orientation="landscape" cellComments="atEnd"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&amp;C&amp;"Calibri,Regular"&amp;K0000003B-&amp;P</oddFooter>
  </headerFooter>
  <rowBreaks count="2" manualBreakCount="2">
    <brk id="24" max="7" man="1"/>
    <brk id="44"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32"/>
  <sheetViews>
    <sheetView view="pageBreakPreview" topLeftCell="A10" zoomScaleNormal="100" zoomScaleSheetLayoutView="100" workbookViewId="0">
      <selection activeCell="A4" sqref="A4:A6"/>
    </sheetView>
  </sheetViews>
  <sheetFormatPr defaultColWidth="8.85546875" defaultRowHeight="15" x14ac:dyDescent="0.25"/>
  <cols>
    <col min="1" max="1" width="8.140625" customWidth="1"/>
    <col min="2" max="2" width="78.140625" customWidth="1"/>
    <col min="3" max="3" width="10" customWidth="1"/>
    <col min="5" max="6" width="14.85546875" customWidth="1"/>
    <col min="7" max="7" width="14.28515625" customWidth="1"/>
    <col min="8" max="8" width="14.85546875" customWidth="1"/>
  </cols>
  <sheetData>
    <row r="1" spans="1:9" ht="8.25" customHeight="1" x14ac:dyDescent="0.25">
      <c r="A1" s="306"/>
      <c r="B1" s="307"/>
      <c r="C1" s="307"/>
      <c r="D1" s="307"/>
      <c r="E1" s="307"/>
      <c r="F1" s="307"/>
      <c r="G1" s="307"/>
      <c r="H1" s="308"/>
      <c r="I1" s="45"/>
    </row>
    <row r="2" spans="1:9" ht="8.25" customHeight="1" x14ac:dyDescent="0.25">
      <c r="A2" s="309"/>
      <c r="B2" s="310"/>
      <c r="C2" s="310"/>
      <c r="D2" s="310"/>
      <c r="E2" s="310"/>
      <c r="F2" s="310"/>
      <c r="G2" s="310"/>
      <c r="H2" s="311"/>
      <c r="I2" s="45"/>
    </row>
    <row r="3" spans="1:9" ht="21" customHeight="1" x14ac:dyDescent="0.25">
      <c r="A3" s="89" t="s">
        <v>305</v>
      </c>
      <c r="B3" s="55" t="s">
        <v>370</v>
      </c>
      <c r="C3" s="45"/>
      <c r="D3" s="45"/>
      <c r="E3" s="45"/>
      <c r="F3" s="45"/>
      <c r="G3" s="45"/>
      <c r="H3" s="90"/>
      <c r="I3" s="45"/>
    </row>
    <row r="4" spans="1:9" ht="10.5" customHeight="1" x14ac:dyDescent="0.25">
      <c r="A4" s="312" t="s">
        <v>0</v>
      </c>
      <c r="B4" s="312" t="s">
        <v>1</v>
      </c>
      <c r="C4" s="312" t="s">
        <v>2</v>
      </c>
      <c r="D4" s="312" t="s">
        <v>3</v>
      </c>
      <c r="E4" s="313" t="s">
        <v>4</v>
      </c>
      <c r="F4" s="313"/>
      <c r="G4" s="313" t="s">
        <v>5</v>
      </c>
      <c r="H4" s="313"/>
    </row>
    <row r="5" spans="1:9" ht="10.5" customHeight="1" x14ac:dyDescent="0.25">
      <c r="A5" s="312"/>
      <c r="B5" s="312"/>
      <c r="C5" s="312"/>
      <c r="D5" s="312"/>
      <c r="E5" s="313"/>
      <c r="F5" s="313"/>
      <c r="G5" s="313"/>
      <c r="H5" s="313"/>
    </row>
    <row r="6" spans="1:9" ht="36" x14ac:dyDescent="0.25">
      <c r="A6" s="312"/>
      <c r="B6" s="312"/>
      <c r="C6" s="312"/>
      <c r="D6" s="312"/>
      <c r="E6" s="219" t="s">
        <v>192</v>
      </c>
      <c r="F6" s="219" t="s">
        <v>386</v>
      </c>
      <c r="G6" s="83" t="s">
        <v>192</v>
      </c>
      <c r="H6" s="219" t="s">
        <v>386</v>
      </c>
    </row>
    <row r="7" spans="1:9" s="88" customFormat="1" ht="11.25" x14ac:dyDescent="0.2">
      <c r="A7" s="87">
        <v>1</v>
      </c>
      <c r="B7" s="87">
        <v>2</v>
      </c>
      <c r="C7" s="87">
        <v>3</v>
      </c>
      <c r="D7" s="87">
        <v>4</v>
      </c>
      <c r="E7" s="87">
        <v>5</v>
      </c>
      <c r="F7" s="87">
        <v>6</v>
      </c>
      <c r="G7" s="87" t="s">
        <v>25</v>
      </c>
      <c r="H7" s="87" t="s">
        <v>26</v>
      </c>
    </row>
    <row r="8" spans="1:9" x14ac:dyDescent="0.25">
      <c r="A8" s="314" t="s">
        <v>371</v>
      </c>
      <c r="B8" s="314"/>
      <c r="C8" s="314"/>
      <c r="D8" s="314"/>
      <c r="E8" s="314"/>
      <c r="F8" s="314"/>
      <c r="G8" s="314"/>
      <c r="H8" s="314"/>
    </row>
    <row r="9" spans="1:9" x14ac:dyDescent="0.25">
      <c r="A9" s="219">
        <v>1</v>
      </c>
      <c r="B9" s="315" t="s">
        <v>387</v>
      </c>
      <c r="C9" s="315"/>
      <c r="D9" s="315"/>
      <c r="E9" s="315"/>
      <c r="F9" s="315"/>
      <c r="G9" s="315"/>
      <c r="H9" s="315"/>
    </row>
    <row r="10" spans="1:9" ht="24" customHeight="1" x14ac:dyDescent="0.25">
      <c r="A10" s="316">
        <v>1.1000000000000001</v>
      </c>
      <c r="B10" s="317" t="s">
        <v>28</v>
      </c>
      <c r="C10" s="316" t="s">
        <v>29</v>
      </c>
      <c r="D10" s="316">
        <v>1</v>
      </c>
      <c r="E10" s="318"/>
      <c r="F10" s="318"/>
      <c r="G10" s="318"/>
      <c r="H10" s="318"/>
    </row>
    <row r="11" spans="1:9" x14ac:dyDescent="0.25">
      <c r="A11" s="316"/>
      <c r="B11" s="317"/>
      <c r="C11" s="316"/>
      <c r="D11" s="316"/>
      <c r="E11" s="318"/>
      <c r="F11" s="318"/>
      <c r="G11" s="318"/>
      <c r="H11" s="318"/>
    </row>
    <row r="12" spans="1:9" x14ac:dyDescent="0.25">
      <c r="A12" s="236">
        <v>1.2</v>
      </c>
      <c r="B12" s="237" t="s">
        <v>427</v>
      </c>
      <c r="C12" s="236" t="s">
        <v>58</v>
      </c>
      <c r="D12" s="236">
        <v>1</v>
      </c>
      <c r="E12" s="238"/>
      <c r="F12" s="238"/>
      <c r="G12" s="238"/>
      <c r="H12" s="238"/>
    </row>
    <row r="13" spans="1:9" ht="30" customHeight="1" x14ac:dyDescent="0.25">
      <c r="A13" s="219">
        <v>2</v>
      </c>
      <c r="B13" s="220" t="s">
        <v>57</v>
      </c>
      <c r="C13" s="24"/>
      <c r="D13" s="219"/>
      <c r="E13" s="24"/>
      <c r="F13" s="24"/>
      <c r="G13" s="24"/>
      <c r="H13" s="24"/>
    </row>
    <row r="14" spans="1:9" ht="24" x14ac:dyDescent="0.25">
      <c r="A14" s="21">
        <v>2.1</v>
      </c>
      <c r="B14" s="11" t="s">
        <v>63</v>
      </c>
      <c r="C14" s="221"/>
      <c r="D14" s="221"/>
      <c r="E14" s="218"/>
      <c r="F14" s="218"/>
      <c r="G14" s="218"/>
      <c r="H14" s="218"/>
    </row>
    <row r="15" spans="1:9" s="48" customFormat="1" x14ac:dyDescent="0.25">
      <c r="A15" s="23" t="s">
        <v>30</v>
      </c>
      <c r="B15" s="47" t="s">
        <v>292</v>
      </c>
      <c r="C15" s="236" t="s">
        <v>58</v>
      </c>
      <c r="D15" s="236">
        <v>1</v>
      </c>
      <c r="E15" s="22"/>
      <c r="F15" s="22"/>
      <c r="G15" s="75"/>
      <c r="H15" s="75"/>
    </row>
    <row r="16" spans="1:9" s="48" customFormat="1" x14ac:dyDescent="0.25">
      <c r="A16" s="23" t="s">
        <v>31</v>
      </c>
      <c r="B16" s="47" t="s">
        <v>381</v>
      </c>
      <c r="C16" s="236" t="s">
        <v>58</v>
      </c>
      <c r="D16" s="236">
        <v>1</v>
      </c>
      <c r="E16" s="22"/>
      <c r="F16" s="22"/>
      <c r="G16" s="75"/>
      <c r="H16" s="75"/>
    </row>
    <row r="17" spans="1:18" s="48" customFormat="1" x14ac:dyDescent="0.25">
      <c r="A17" s="23" t="s">
        <v>32</v>
      </c>
      <c r="B17" s="47" t="s">
        <v>382</v>
      </c>
      <c r="C17" s="236" t="s">
        <v>58</v>
      </c>
      <c r="D17" s="236">
        <v>1</v>
      </c>
      <c r="E17" s="22"/>
      <c r="F17" s="22"/>
      <c r="G17" s="75"/>
      <c r="H17" s="75"/>
    </row>
    <row r="18" spans="1:18" s="48" customFormat="1" x14ac:dyDescent="0.25">
      <c r="A18" s="23" t="s">
        <v>113</v>
      </c>
      <c r="B18" s="47" t="s">
        <v>383</v>
      </c>
      <c r="C18" s="236" t="s">
        <v>58</v>
      </c>
      <c r="D18" s="236">
        <v>1</v>
      </c>
      <c r="E18" s="22"/>
      <c r="F18" s="22"/>
      <c r="G18" s="75"/>
      <c r="H18" s="75"/>
    </row>
    <row r="19" spans="1:18" s="48" customFormat="1" x14ac:dyDescent="0.25">
      <c r="A19" s="23" t="s">
        <v>114</v>
      </c>
      <c r="B19" s="47" t="s">
        <v>384</v>
      </c>
      <c r="C19" s="236" t="s">
        <v>58</v>
      </c>
      <c r="D19" s="236">
        <v>1</v>
      </c>
      <c r="E19" s="22"/>
      <c r="F19" s="22"/>
      <c r="G19" s="75"/>
      <c r="H19" s="75"/>
    </row>
    <row r="20" spans="1:18" s="48" customFormat="1" x14ac:dyDescent="0.25">
      <c r="A20" s="23" t="s">
        <v>274</v>
      </c>
      <c r="B20" s="47" t="s">
        <v>385</v>
      </c>
      <c r="C20" s="236" t="s">
        <v>58</v>
      </c>
      <c r="D20" s="236">
        <v>1</v>
      </c>
      <c r="E20" s="22"/>
      <c r="F20" s="22"/>
      <c r="G20" s="75"/>
      <c r="H20" s="75"/>
    </row>
    <row r="21" spans="1:18" x14ac:dyDescent="0.25">
      <c r="A21" s="23" t="s">
        <v>401</v>
      </c>
      <c r="B21" s="4" t="s">
        <v>425</v>
      </c>
      <c r="C21" s="236" t="s">
        <v>58</v>
      </c>
      <c r="D21" s="236">
        <v>1</v>
      </c>
      <c r="E21" s="218"/>
      <c r="F21" s="218"/>
      <c r="G21" s="75"/>
      <c r="H21" s="75"/>
    </row>
    <row r="22" spans="1:18" ht="24" x14ac:dyDescent="0.25">
      <c r="A22" s="23">
        <v>2.2000000000000002</v>
      </c>
      <c r="B22" s="249" t="s">
        <v>400</v>
      </c>
      <c r="C22" s="236"/>
      <c r="D22" s="236"/>
      <c r="E22" s="238"/>
      <c r="F22" s="238"/>
      <c r="G22" s="75"/>
      <c r="H22" s="75"/>
    </row>
    <row r="23" spans="1:18" x14ac:dyDescent="0.25">
      <c r="A23" s="23" t="s">
        <v>252</v>
      </c>
      <c r="B23" s="4" t="s">
        <v>426</v>
      </c>
      <c r="C23" s="236"/>
      <c r="D23" s="236"/>
      <c r="E23" s="238"/>
      <c r="F23" s="238"/>
      <c r="G23" s="75"/>
      <c r="H23" s="75"/>
    </row>
    <row r="24" spans="1:18" x14ac:dyDescent="0.25">
      <c r="A24" s="219">
        <v>3</v>
      </c>
      <c r="B24" s="24" t="s">
        <v>33</v>
      </c>
      <c r="C24" s="24"/>
      <c r="D24" s="24"/>
      <c r="E24" s="24"/>
      <c r="F24" s="24"/>
      <c r="G24" s="24"/>
      <c r="H24" s="24"/>
    </row>
    <row r="25" spans="1:18" ht="24" customHeight="1" x14ac:dyDescent="0.25">
      <c r="A25" s="221">
        <v>3.1</v>
      </c>
      <c r="B25" s="222" t="s">
        <v>34</v>
      </c>
      <c r="C25" s="221" t="s">
        <v>29</v>
      </c>
      <c r="D25" s="221">
        <v>1</v>
      </c>
      <c r="E25" s="218"/>
      <c r="F25" s="218"/>
      <c r="G25" s="218"/>
      <c r="H25" s="218"/>
    </row>
    <row r="26" spans="1:18" ht="15" customHeight="1" x14ac:dyDescent="0.25">
      <c r="A26" s="305" t="s">
        <v>104</v>
      </c>
      <c r="B26" s="305"/>
      <c r="C26" s="305"/>
      <c r="D26" s="305"/>
      <c r="E26" s="305"/>
      <c r="F26" s="305"/>
      <c r="G26" s="73"/>
      <c r="H26" s="74"/>
    </row>
    <row r="27" spans="1:18" ht="25.5" x14ac:dyDescent="0.25">
      <c r="A27" s="221">
        <v>4</v>
      </c>
      <c r="B27" s="222" t="s">
        <v>175</v>
      </c>
      <c r="C27" s="1"/>
      <c r="D27" s="1"/>
      <c r="E27" s="1"/>
      <c r="F27" s="1"/>
      <c r="G27" s="1"/>
      <c r="H27" s="1"/>
    </row>
    <row r="28" spans="1:18" x14ac:dyDescent="0.25">
      <c r="E28" s="26"/>
      <c r="I28" s="61"/>
      <c r="J28" s="61"/>
      <c r="Q28" s="62"/>
      <c r="R28" s="63"/>
    </row>
    <row r="29" spans="1:18" ht="7.5" customHeight="1" x14ac:dyDescent="0.25">
      <c r="E29" s="26"/>
      <c r="I29" s="68"/>
      <c r="J29" s="68"/>
      <c r="R29" s="67"/>
    </row>
    <row r="30" spans="1:18" ht="15" customHeight="1" x14ac:dyDescent="0.25">
      <c r="A30" s="86" t="s">
        <v>59</v>
      </c>
      <c r="B30" s="86"/>
      <c r="C30" s="86"/>
      <c r="D30" s="86"/>
      <c r="E30" s="86"/>
      <c r="F30" s="86"/>
      <c r="G30" s="86"/>
      <c r="H30" s="86"/>
      <c r="I30" s="49"/>
    </row>
    <row r="31" spans="1:18" ht="36" customHeight="1" x14ac:dyDescent="0.25">
      <c r="A31" s="304" t="s">
        <v>109</v>
      </c>
      <c r="B31" s="304"/>
      <c r="C31" s="304"/>
      <c r="D31" s="304"/>
      <c r="E31" s="304"/>
      <c r="F31" s="304"/>
      <c r="G31" s="304"/>
      <c r="H31" s="304"/>
    </row>
    <row r="32" spans="1:18" x14ac:dyDescent="0.25">
      <c r="B32" s="2"/>
    </row>
  </sheetData>
  <mergeCells count="19">
    <mergeCell ref="A26:F26"/>
    <mergeCell ref="A31:H31"/>
    <mergeCell ref="A8:H8"/>
    <mergeCell ref="B9:H9"/>
    <mergeCell ref="A10:A11"/>
    <mergeCell ref="B10:B11"/>
    <mergeCell ref="C10:C11"/>
    <mergeCell ref="D10:D11"/>
    <mergeCell ref="E10:E11"/>
    <mergeCell ref="F10:F11"/>
    <mergeCell ref="G10:G11"/>
    <mergeCell ref="H10:H11"/>
    <mergeCell ref="A1:H2"/>
    <mergeCell ref="A4:A6"/>
    <mergeCell ref="B4:B6"/>
    <mergeCell ref="C4:C6"/>
    <mergeCell ref="D4:D6"/>
    <mergeCell ref="E4:F5"/>
    <mergeCell ref="G4:H5"/>
  </mergeCells>
  <printOptions horizontalCentered="1"/>
  <pageMargins left="0.196850393700787" right="0.196850393700787" top="0.94488188976377996" bottom="1.2992125984252001" header="0.70866141732283505" footer="0.31496062992126"/>
  <pageSetup paperSize="9" scale="85" fitToHeight="20" orientation="landscape" cellComments="atEnd"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&amp;C&amp;"Calibri,Regular"&amp;K0000003C-&amp;P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R73"/>
  <sheetViews>
    <sheetView view="pageBreakPreview" topLeftCell="A43" zoomScaleNormal="100" zoomScaleSheetLayoutView="100" workbookViewId="0">
      <selection activeCell="B3" sqref="B3"/>
    </sheetView>
  </sheetViews>
  <sheetFormatPr defaultColWidth="8.85546875" defaultRowHeight="15" x14ac:dyDescent="0.25"/>
  <cols>
    <col min="1" max="1" width="8.85546875" style="172"/>
    <col min="2" max="2" width="72.7109375" style="103" customWidth="1"/>
    <col min="3" max="3" width="8.85546875" style="103" customWidth="1"/>
    <col min="4" max="4" width="8.85546875" style="176" customWidth="1"/>
    <col min="5" max="6" width="14.7109375" style="103" customWidth="1"/>
    <col min="7" max="7" width="16.5703125" style="103" customWidth="1"/>
    <col min="8" max="8" width="15" style="103" customWidth="1"/>
    <col min="9" max="19" width="0" style="103" hidden="1" customWidth="1"/>
    <col min="20" max="16384" width="8.85546875" style="103"/>
  </cols>
  <sheetData>
    <row r="1" spans="1:9" ht="10.5" customHeight="1" x14ac:dyDescent="0.25">
      <c r="A1" s="297"/>
      <c r="B1" s="297"/>
      <c r="C1" s="297"/>
      <c r="D1" s="297"/>
      <c r="E1" s="297"/>
      <c r="F1" s="297"/>
      <c r="G1" s="297"/>
      <c r="H1" s="297"/>
      <c r="I1" s="160"/>
    </row>
    <row r="2" spans="1:9" ht="15.75" x14ac:dyDescent="0.25">
      <c r="A2" s="297"/>
      <c r="B2" s="297"/>
      <c r="C2" s="297"/>
      <c r="D2" s="297"/>
      <c r="E2" s="297"/>
      <c r="F2" s="297"/>
      <c r="G2" s="297"/>
      <c r="H2" s="297"/>
      <c r="I2" s="160"/>
    </row>
    <row r="3" spans="1:9" ht="15" customHeight="1" x14ac:dyDescent="0.25">
      <c r="A3" s="109" t="s">
        <v>211</v>
      </c>
      <c r="B3" s="110" t="s">
        <v>435</v>
      </c>
      <c r="C3" s="110"/>
      <c r="D3" s="110"/>
      <c r="E3" s="110"/>
      <c r="F3" s="110"/>
      <c r="G3" s="110"/>
      <c r="H3" s="110"/>
      <c r="I3" s="110"/>
    </row>
    <row r="4" spans="1:9" ht="9.75" customHeight="1" x14ac:dyDescent="0.25">
      <c r="A4" s="289" t="s">
        <v>0</v>
      </c>
      <c r="B4" s="289" t="s">
        <v>1</v>
      </c>
      <c r="C4" s="289" t="s">
        <v>2</v>
      </c>
      <c r="D4" s="289" t="s">
        <v>3</v>
      </c>
      <c r="E4" s="289" t="s">
        <v>198</v>
      </c>
      <c r="F4" s="289"/>
      <c r="G4" s="289" t="s">
        <v>199</v>
      </c>
      <c r="H4" s="289"/>
      <c r="I4" s="161"/>
    </row>
    <row r="5" spans="1:9" ht="9.75" customHeight="1" x14ac:dyDescent="0.25">
      <c r="A5" s="289"/>
      <c r="B5" s="289"/>
      <c r="C5" s="289"/>
      <c r="D5" s="289"/>
      <c r="E5" s="289"/>
      <c r="F5" s="289"/>
      <c r="G5" s="289"/>
      <c r="H5" s="289"/>
    </row>
    <row r="6" spans="1:9" ht="27.75" customHeight="1" x14ac:dyDescent="0.25">
      <c r="A6" s="289"/>
      <c r="B6" s="289"/>
      <c r="C6" s="289"/>
      <c r="D6" s="289"/>
      <c r="E6" s="97" t="s">
        <v>105</v>
      </c>
      <c r="F6" s="97" t="s">
        <v>193</v>
      </c>
      <c r="G6" s="97" t="s">
        <v>106</v>
      </c>
      <c r="H6" s="97" t="s">
        <v>193</v>
      </c>
    </row>
    <row r="7" spans="1:9" s="115" customFormat="1" ht="11.25" x14ac:dyDescent="0.2">
      <c r="A7" s="113">
        <v>1</v>
      </c>
      <c r="B7" s="113">
        <v>2</v>
      </c>
      <c r="C7" s="113">
        <v>3</v>
      </c>
      <c r="D7" s="113">
        <v>4</v>
      </c>
      <c r="E7" s="113">
        <v>5</v>
      </c>
      <c r="F7" s="113">
        <v>6</v>
      </c>
      <c r="G7" s="113" t="s">
        <v>25</v>
      </c>
      <c r="H7" s="113" t="s">
        <v>26</v>
      </c>
    </row>
    <row r="8" spans="1:9" x14ac:dyDescent="0.25">
      <c r="A8" s="319" t="s">
        <v>219</v>
      </c>
      <c r="B8" s="319"/>
      <c r="C8" s="319"/>
      <c r="D8" s="319"/>
      <c r="E8" s="319"/>
      <c r="F8" s="319"/>
      <c r="G8" s="319"/>
      <c r="H8" s="319"/>
    </row>
    <row r="9" spans="1:9" x14ac:dyDescent="0.25">
      <c r="A9" s="129">
        <v>1</v>
      </c>
      <c r="B9" s="300" t="s">
        <v>35</v>
      </c>
      <c r="C9" s="300"/>
      <c r="D9" s="300"/>
      <c r="E9" s="300"/>
      <c r="F9" s="300"/>
      <c r="G9" s="130"/>
      <c r="H9" s="130"/>
    </row>
    <row r="10" spans="1:9" x14ac:dyDescent="0.25">
      <c r="A10" s="129">
        <v>1.1000000000000001</v>
      </c>
      <c r="B10" s="300" t="s">
        <v>262</v>
      </c>
      <c r="C10" s="300"/>
      <c r="D10" s="300"/>
      <c r="E10" s="300"/>
      <c r="F10" s="300"/>
      <c r="G10" s="130"/>
      <c r="H10" s="130"/>
    </row>
    <row r="11" spans="1:9" ht="18.75" customHeight="1" x14ac:dyDescent="0.25">
      <c r="A11" s="281" t="s">
        <v>7</v>
      </c>
      <c r="B11" s="320" t="s">
        <v>36</v>
      </c>
      <c r="C11" s="321" t="s">
        <v>37</v>
      </c>
      <c r="D11" s="281">
        <v>1</v>
      </c>
      <c r="E11" s="322"/>
      <c r="F11" s="322"/>
      <c r="G11" s="323"/>
      <c r="H11" s="325"/>
    </row>
    <row r="12" spans="1:9" ht="24.75" customHeight="1" x14ac:dyDescent="0.25">
      <c r="A12" s="281"/>
      <c r="B12" s="320"/>
      <c r="C12" s="321"/>
      <c r="D12" s="281"/>
      <c r="E12" s="322"/>
      <c r="F12" s="322"/>
      <c r="G12" s="323"/>
      <c r="H12" s="325"/>
    </row>
    <row r="13" spans="1:9" ht="44.25" customHeight="1" x14ac:dyDescent="0.25">
      <c r="A13" s="184" t="s">
        <v>8</v>
      </c>
      <c r="B13" s="210" t="s">
        <v>397</v>
      </c>
      <c r="C13" s="192" t="s">
        <v>261</v>
      </c>
      <c r="D13" s="184">
        <v>1</v>
      </c>
      <c r="E13" s="193"/>
      <c r="F13" s="193"/>
      <c r="G13" s="194"/>
      <c r="H13" s="189"/>
    </row>
    <row r="14" spans="1:9" x14ac:dyDescent="0.25">
      <c r="A14" s="129">
        <v>1.2</v>
      </c>
      <c r="B14" s="300" t="s">
        <v>38</v>
      </c>
      <c r="C14" s="300"/>
      <c r="D14" s="300"/>
      <c r="E14" s="300"/>
      <c r="F14" s="300"/>
      <c r="G14" s="130"/>
      <c r="H14" s="128"/>
    </row>
    <row r="15" spans="1:9" ht="29.25" customHeight="1" x14ac:dyDescent="0.25">
      <c r="A15" s="50" t="s">
        <v>9</v>
      </c>
      <c r="B15" s="18" t="s">
        <v>97</v>
      </c>
      <c r="C15" s="19"/>
      <c r="D15" s="50"/>
      <c r="E15" s="127"/>
      <c r="F15" s="127"/>
      <c r="G15" s="127"/>
      <c r="H15" s="127"/>
    </row>
    <row r="16" spans="1:9" x14ac:dyDescent="0.25">
      <c r="A16" s="19" t="s">
        <v>60</v>
      </c>
      <c r="B16" s="18" t="s">
        <v>75</v>
      </c>
      <c r="C16" s="19" t="s">
        <v>77</v>
      </c>
      <c r="D16" s="19">
        <v>1</v>
      </c>
      <c r="E16" s="121"/>
      <c r="F16" s="163"/>
      <c r="G16" s="120"/>
      <c r="H16" s="120"/>
    </row>
    <row r="17" spans="1:9" x14ac:dyDescent="0.25">
      <c r="A17" s="19" t="s">
        <v>61</v>
      </c>
      <c r="B17" s="18" t="s">
        <v>76</v>
      </c>
      <c r="C17" s="19" t="s">
        <v>77</v>
      </c>
      <c r="D17" s="19">
        <v>1</v>
      </c>
      <c r="E17" s="163"/>
      <c r="F17" s="163"/>
      <c r="G17" s="120"/>
      <c r="H17" s="120"/>
    </row>
    <row r="18" spans="1:9" x14ac:dyDescent="0.25">
      <c r="A18" s="50" t="s">
        <v>10</v>
      </c>
      <c r="B18" s="18" t="s">
        <v>40</v>
      </c>
      <c r="C18" s="19" t="s">
        <v>39</v>
      </c>
      <c r="D18" s="51">
        <v>6</v>
      </c>
      <c r="E18" s="163"/>
      <c r="F18" s="163"/>
      <c r="G18" s="120"/>
      <c r="H18" s="120"/>
    </row>
    <row r="19" spans="1:9" ht="30.75" customHeight="1" x14ac:dyDescent="0.25">
      <c r="A19" s="129">
        <v>2</v>
      </c>
      <c r="B19" s="300" t="s">
        <v>112</v>
      </c>
      <c r="C19" s="300"/>
      <c r="D19" s="300"/>
      <c r="E19" s="300"/>
      <c r="F19" s="300"/>
      <c r="G19" s="300"/>
      <c r="H19" s="300"/>
    </row>
    <row r="20" spans="1:9" x14ac:dyDescent="0.25">
      <c r="A20" s="129">
        <v>2.1</v>
      </c>
      <c r="B20" s="326" t="s">
        <v>215</v>
      </c>
      <c r="C20" s="326"/>
      <c r="D20" s="326"/>
      <c r="E20" s="326"/>
      <c r="F20" s="326"/>
      <c r="G20" s="52"/>
      <c r="H20" s="52"/>
    </row>
    <row r="21" spans="1:9" x14ac:dyDescent="0.25">
      <c r="A21" s="158" t="s">
        <v>30</v>
      </c>
      <c r="B21" s="157" t="s">
        <v>268</v>
      </c>
      <c r="C21" s="19" t="s">
        <v>41</v>
      </c>
      <c r="D21" s="234">
        <v>1</v>
      </c>
      <c r="E21" s="163"/>
      <c r="F21" s="163"/>
      <c r="G21" s="120"/>
      <c r="H21" s="120"/>
    </row>
    <row r="22" spans="1:9" x14ac:dyDescent="0.25">
      <c r="A22" s="158" t="s">
        <v>31</v>
      </c>
      <c r="B22" s="164" t="s">
        <v>269</v>
      </c>
      <c r="C22" s="19" t="s">
        <v>41</v>
      </c>
      <c r="D22" s="234">
        <v>1</v>
      </c>
      <c r="E22" s="163"/>
      <c r="F22" s="163"/>
      <c r="G22" s="120"/>
      <c r="H22" s="120"/>
    </row>
    <row r="23" spans="1:9" x14ac:dyDescent="0.25">
      <c r="A23" s="129">
        <v>2.2000000000000002</v>
      </c>
      <c r="B23" s="165" t="s">
        <v>217</v>
      </c>
      <c r="C23" s="19"/>
      <c r="D23" s="234"/>
      <c r="E23" s="166"/>
      <c r="F23" s="166"/>
      <c r="G23" s="120"/>
      <c r="H23" s="120"/>
    </row>
    <row r="24" spans="1:9" x14ac:dyDescent="0.25">
      <c r="A24" s="158" t="s">
        <v>252</v>
      </c>
      <c r="B24" s="157" t="s">
        <v>268</v>
      </c>
      <c r="C24" s="19" t="s">
        <v>41</v>
      </c>
      <c r="D24" s="234">
        <v>1</v>
      </c>
      <c r="E24" s="163"/>
      <c r="F24" s="166"/>
      <c r="G24" s="120"/>
      <c r="H24" s="120"/>
    </row>
    <row r="25" spans="1:9" x14ac:dyDescent="0.25">
      <c r="A25" s="158" t="s">
        <v>253</v>
      </c>
      <c r="B25" s="157" t="s">
        <v>269</v>
      </c>
      <c r="C25" s="19" t="s">
        <v>41</v>
      </c>
      <c r="D25" s="234">
        <v>1</v>
      </c>
      <c r="E25" s="163"/>
      <c r="F25" s="166"/>
      <c r="G25" s="120"/>
      <c r="H25" s="120"/>
    </row>
    <row r="26" spans="1:9" ht="34.5" customHeight="1" x14ac:dyDescent="0.25">
      <c r="A26" s="129">
        <v>3</v>
      </c>
      <c r="B26" s="278" t="s">
        <v>293</v>
      </c>
      <c r="C26" s="279"/>
      <c r="D26" s="279"/>
      <c r="E26" s="279"/>
      <c r="F26" s="279"/>
      <c r="G26" s="279"/>
      <c r="H26" s="280"/>
      <c r="I26" s="167">
        <f>SUM(I20:I25)</f>
        <v>0</v>
      </c>
    </row>
    <row r="27" spans="1:9" ht="16.5" customHeight="1" x14ac:dyDescent="0.25">
      <c r="A27" s="129">
        <v>3.1</v>
      </c>
      <c r="B27" s="52" t="s">
        <v>215</v>
      </c>
      <c r="C27" s="19"/>
      <c r="D27" s="138"/>
      <c r="E27" s="52"/>
      <c r="F27" s="52"/>
      <c r="G27" s="52"/>
      <c r="H27" s="52"/>
    </row>
    <row r="28" spans="1:9" ht="16.5" customHeight="1" x14ac:dyDescent="0.25">
      <c r="A28" s="50" t="s">
        <v>52</v>
      </c>
      <c r="B28" s="18" t="s">
        <v>216</v>
      </c>
      <c r="C28" s="19" t="s">
        <v>58</v>
      </c>
      <c r="D28" s="124">
        <v>1</v>
      </c>
      <c r="E28" s="163"/>
      <c r="F28" s="163"/>
      <c r="G28" s="120"/>
      <c r="H28" s="120"/>
    </row>
    <row r="29" spans="1:9" ht="16.5" customHeight="1" x14ac:dyDescent="0.25">
      <c r="A29" s="50" t="s">
        <v>51</v>
      </c>
      <c r="B29" s="18" t="s">
        <v>226</v>
      </c>
      <c r="C29" s="19" t="s">
        <v>58</v>
      </c>
      <c r="D29" s="124">
        <v>1</v>
      </c>
      <c r="E29" s="163"/>
      <c r="F29" s="163"/>
      <c r="G29" s="120"/>
      <c r="H29" s="120"/>
      <c r="I29" s="167">
        <f>SUM(D28:D29)</f>
        <v>2</v>
      </c>
    </row>
    <row r="30" spans="1:9" ht="16.5" customHeight="1" x14ac:dyDescent="0.25">
      <c r="A30" s="129">
        <v>3.2</v>
      </c>
      <c r="B30" s="52" t="s">
        <v>217</v>
      </c>
      <c r="C30" s="19"/>
      <c r="D30" s="19"/>
      <c r="E30" s="163"/>
      <c r="F30" s="163"/>
      <c r="G30" s="120"/>
      <c r="H30" s="120"/>
    </row>
    <row r="31" spans="1:9" ht="16.5" customHeight="1" x14ac:dyDescent="0.25">
      <c r="A31" s="50" t="s">
        <v>73</v>
      </c>
      <c r="B31" s="5" t="s">
        <v>224</v>
      </c>
      <c r="C31" s="19" t="s">
        <v>58</v>
      </c>
      <c r="D31" s="19">
        <v>1</v>
      </c>
      <c r="E31" s="163"/>
      <c r="F31" s="163"/>
      <c r="G31" s="120"/>
      <c r="H31" s="120"/>
    </row>
    <row r="32" spans="1:9" ht="16.5" customHeight="1" x14ac:dyDescent="0.25">
      <c r="A32" s="50" t="s">
        <v>74</v>
      </c>
      <c r="B32" s="5" t="s">
        <v>225</v>
      </c>
      <c r="C32" s="19" t="s">
        <v>58</v>
      </c>
      <c r="D32" s="19">
        <v>1</v>
      </c>
      <c r="E32" s="163"/>
      <c r="F32" s="163"/>
      <c r="G32" s="120"/>
      <c r="H32" s="120"/>
    </row>
    <row r="33" spans="1:10" ht="16.5" customHeight="1" x14ac:dyDescent="0.25">
      <c r="A33" s="196">
        <v>3.3</v>
      </c>
      <c r="B33" s="233" t="s">
        <v>295</v>
      </c>
      <c r="C33" s="205" t="s">
        <v>58</v>
      </c>
      <c r="D33" s="205">
        <v>1</v>
      </c>
      <c r="E33" s="206"/>
      <c r="F33" s="206"/>
      <c r="G33" s="208"/>
      <c r="H33" s="208"/>
    </row>
    <row r="34" spans="1:10" ht="16.5" customHeight="1" x14ac:dyDescent="0.25">
      <c r="A34" s="129">
        <v>4</v>
      </c>
      <c r="B34" s="13" t="s">
        <v>66</v>
      </c>
      <c r="C34" s="98"/>
      <c r="D34" s="50"/>
      <c r="E34" s="163"/>
      <c r="F34" s="163"/>
      <c r="G34" s="163"/>
      <c r="H34" s="163"/>
    </row>
    <row r="35" spans="1:10" ht="33.75" customHeight="1" x14ac:dyDescent="0.25">
      <c r="A35" s="129">
        <v>4.0999999999999996</v>
      </c>
      <c r="B35" s="327" t="s">
        <v>67</v>
      </c>
      <c r="C35" s="327"/>
      <c r="D35" s="327"/>
      <c r="E35" s="327"/>
      <c r="F35" s="327"/>
      <c r="G35" s="327"/>
      <c r="H35" s="127"/>
    </row>
    <row r="36" spans="1:10" x14ac:dyDescent="0.25">
      <c r="A36" s="50" t="s">
        <v>60</v>
      </c>
      <c r="B36" s="159" t="s">
        <v>68</v>
      </c>
      <c r="C36" s="94" t="s">
        <v>69</v>
      </c>
      <c r="D36" s="50">
        <v>1</v>
      </c>
      <c r="E36" s="163"/>
      <c r="F36" s="163"/>
      <c r="G36" s="120"/>
      <c r="H36" s="120"/>
    </row>
    <row r="37" spans="1:10" x14ac:dyDescent="0.25">
      <c r="A37" s="50" t="s">
        <v>61</v>
      </c>
      <c r="B37" s="159" t="s">
        <v>70</v>
      </c>
      <c r="C37" s="94" t="s">
        <v>69</v>
      </c>
      <c r="D37" s="50">
        <v>1</v>
      </c>
      <c r="E37" s="163"/>
      <c r="F37" s="163"/>
      <c r="G37" s="120"/>
      <c r="H37" s="120"/>
    </row>
    <row r="38" spans="1:10" x14ac:dyDescent="0.25">
      <c r="A38" s="168" t="s">
        <v>62</v>
      </c>
      <c r="B38" s="159" t="s">
        <v>71</v>
      </c>
      <c r="C38" s="94" t="s">
        <v>69</v>
      </c>
      <c r="D38" s="50">
        <v>16</v>
      </c>
      <c r="E38" s="163"/>
      <c r="F38" s="163"/>
      <c r="G38" s="120"/>
      <c r="H38" s="120"/>
      <c r="J38" s="103">
        <f>6*4</f>
        <v>24</v>
      </c>
    </row>
    <row r="39" spans="1:10" ht="22.5" customHeight="1" x14ac:dyDescent="0.25">
      <c r="A39" s="129">
        <v>5</v>
      </c>
      <c r="B39" s="282" t="s">
        <v>254</v>
      </c>
      <c r="C39" s="282"/>
      <c r="D39" s="282"/>
      <c r="E39" s="282"/>
      <c r="F39" s="282"/>
      <c r="G39" s="137"/>
      <c r="H39" s="137"/>
    </row>
    <row r="40" spans="1:10" ht="66.75" customHeight="1" x14ac:dyDescent="0.25">
      <c r="A40" s="50" t="s">
        <v>141</v>
      </c>
      <c r="B40" s="18" t="s">
        <v>259</v>
      </c>
      <c r="C40" s="19" t="s">
        <v>42</v>
      </c>
      <c r="D40" s="50">
        <v>1</v>
      </c>
      <c r="E40" s="163"/>
      <c r="F40" s="163"/>
      <c r="G40" s="120"/>
      <c r="H40" s="120"/>
    </row>
    <row r="41" spans="1:10" ht="54" customHeight="1" x14ac:dyDescent="0.25">
      <c r="A41" s="184" t="s">
        <v>142</v>
      </c>
      <c r="B41" s="191" t="s">
        <v>256</v>
      </c>
      <c r="C41" s="192" t="s">
        <v>42</v>
      </c>
      <c r="D41" s="184">
        <v>1</v>
      </c>
      <c r="E41" s="193"/>
      <c r="F41" s="193"/>
      <c r="G41" s="189"/>
      <c r="H41" s="189"/>
    </row>
    <row r="42" spans="1:10" ht="50.25" customHeight="1" x14ac:dyDescent="0.25">
      <c r="A42" s="50" t="s">
        <v>255</v>
      </c>
      <c r="B42" s="18" t="s">
        <v>258</v>
      </c>
      <c r="C42" s="19" t="s">
        <v>42</v>
      </c>
      <c r="D42" s="50">
        <v>1</v>
      </c>
      <c r="E42" s="163"/>
      <c r="F42" s="163"/>
      <c r="G42" s="120"/>
      <c r="H42" s="120"/>
    </row>
    <row r="43" spans="1:10" ht="20.25" customHeight="1" x14ac:dyDescent="0.25">
      <c r="A43" s="129">
        <v>6</v>
      </c>
      <c r="B43" s="137" t="s">
        <v>43</v>
      </c>
      <c r="C43" s="137"/>
      <c r="D43" s="97"/>
      <c r="E43" s="169"/>
      <c r="F43" s="169"/>
      <c r="G43" s="169"/>
      <c r="H43" s="169"/>
    </row>
    <row r="44" spans="1:10" ht="38.25" customHeight="1" x14ac:dyDescent="0.25">
      <c r="A44" s="50">
        <v>6.1</v>
      </c>
      <c r="B44" s="18" t="s">
        <v>44</v>
      </c>
      <c r="C44" s="19" t="s">
        <v>45</v>
      </c>
      <c r="D44" s="50">
        <v>1</v>
      </c>
      <c r="E44" s="163"/>
      <c r="F44" s="163"/>
      <c r="G44" s="120"/>
      <c r="H44" s="120"/>
    </row>
    <row r="45" spans="1:10" x14ac:dyDescent="0.25">
      <c r="A45" s="129">
        <v>7</v>
      </c>
      <c r="B45" s="137" t="s">
        <v>46</v>
      </c>
      <c r="C45" s="137"/>
      <c r="D45" s="97"/>
      <c r="E45" s="169"/>
      <c r="F45" s="169"/>
      <c r="G45" s="169"/>
      <c r="H45" s="169"/>
    </row>
    <row r="46" spans="1:10" ht="27.75" customHeight="1" x14ac:dyDescent="0.25">
      <c r="A46" s="19">
        <v>7.1</v>
      </c>
      <c r="B46" s="18" t="s">
        <v>47</v>
      </c>
      <c r="C46" s="19" t="s">
        <v>45</v>
      </c>
      <c r="D46" s="50">
        <v>1</v>
      </c>
      <c r="E46" s="163"/>
      <c r="F46" s="163"/>
      <c r="G46" s="120"/>
      <c r="H46" s="120"/>
    </row>
    <row r="47" spans="1:10" ht="27.75" customHeight="1" x14ac:dyDescent="0.25">
      <c r="A47" s="19">
        <v>7.1999999999999993</v>
      </c>
      <c r="B47" s="18" t="s">
        <v>48</v>
      </c>
      <c r="C47" s="19" t="s">
        <v>45</v>
      </c>
      <c r="D47" s="50">
        <v>1</v>
      </c>
      <c r="E47" s="163"/>
      <c r="F47" s="163"/>
      <c r="G47" s="120"/>
      <c r="H47" s="120"/>
    </row>
    <row r="48" spans="1:10" ht="27.75" customHeight="1" x14ac:dyDescent="0.25">
      <c r="A48" s="19">
        <v>7.3</v>
      </c>
      <c r="B48" s="18" t="s">
        <v>49</v>
      </c>
      <c r="C48" s="19" t="s">
        <v>45</v>
      </c>
      <c r="D48" s="50">
        <v>1</v>
      </c>
      <c r="E48" s="163"/>
      <c r="F48" s="163"/>
      <c r="G48" s="120"/>
      <c r="H48" s="120"/>
    </row>
    <row r="49" spans="1:8" ht="27.75" customHeight="1" x14ac:dyDescent="0.25">
      <c r="A49" s="19">
        <v>7.3999999999999995</v>
      </c>
      <c r="B49" s="18" t="s">
        <v>260</v>
      </c>
      <c r="C49" s="19" t="s">
        <v>45</v>
      </c>
      <c r="D49" s="50">
        <v>1</v>
      </c>
      <c r="E49" s="163"/>
      <c r="F49" s="163"/>
      <c r="G49" s="120"/>
      <c r="H49" s="120"/>
    </row>
    <row r="50" spans="1:8" ht="27.75" customHeight="1" x14ac:dyDescent="0.25">
      <c r="A50" s="19">
        <v>7.6</v>
      </c>
      <c r="B50" s="18" t="s">
        <v>257</v>
      </c>
      <c r="C50" s="19" t="s">
        <v>92</v>
      </c>
      <c r="D50" s="50">
        <v>4</v>
      </c>
      <c r="E50" s="163"/>
      <c r="F50" s="163"/>
      <c r="G50" s="120"/>
      <c r="H50" s="120"/>
    </row>
    <row r="51" spans="1:8" ht="32.25" customHeight="1" x14ac:dyDescent="0.25">
      <c r="A51" s="19">
        <v>7.6999999999999993</v>
      </c>
      <c r="B51" s="18" t="s">
        <v>78</v>
      </c>
      <c r="C51" s="19" t="s">
        <v>93</v>
      </c>
      <c r="D51" s="50">
        <v>5</v>
      </c>
      <c r="E51" s="163"/>
      <c r="F51" s="163"/>
      <c r="G51" s="120"/>
      <c r="H51" s="120"/>
    </row>
    <row r="52" spans="1:8" ht="32.25" customHeight="1" x14ac:dyDescent="0.25">
      <c r="A52" s="19">
        <v>7.8</v>
      </c>
      <c r="B52" s="18" t="s">
        <v>79</v>
      </c>
      <c r="C52" s="19"/>
      <c r="D52" s="50"/>
      <c r="E52" s="163"/>
      <c r="F52" s="163"/>
      <c r="G52" s="120"/>
      <c r="H52" s="120"/>
    </row>
    <row r="53" spans="1:8" ht="29.25" customHeight="1" x14ac:dyDescent="0.25">
      <c r="A53" s="19" t="s">
        <v>60</v>
      </c>
      <c r="B53" s="18" t="s">
        <v>80</v>
      </c>
      <c r="C53" s="19" t="s">
        <v>94</v>
      </c>
      <c r="D53" s="50">
        <v>100</v>
      </c>
      <c r="E53" s="163"/>
      <c r="F53" s="163"/>
      <c r="G53" s="120"/>
      <c r="H53" s="120"/>
    </row>
    <row r="54" spans="1:8" ht="29.25" customHeight="1" x14ac:dyDescent="0.25">
      <c r="A54" s="19" t="s">
        <v>61</v>
      </c>
      <c r="B54" s="18" t="s">
        <v>81</v>
      </c>
      <c r="C54" s="19" t="s">
        <v>94</v>
      </c>
      <c r="D54" s="50">
        <v>50</v>
      </c>
      <c r="E54" s="163"/>
      <c r="F54" s="163"/>
      <c r="G54" s="120"/>
      <c r="H54" s="120"/>
    </row>
    <row r="55" spans="1:8" ht="29.25" customHeight="1" x14ac:dyDescent="0.25">
      <c r="A55" s="19" t="s">
        <v>62</v>
      </c>
      <c r="B55" s="18" t="s">
        <v>82</v>
      </c>
      <c r="C55" s="19" t="s">
        <v>95</v>
      </c>
      <c r="D55" s="50">
        <v>500</v>
      </c>
      <c r="E55" s="163"/>
      <c r="F55" s="163"/>
      <c r="G55" s="120"/>
      <c r="H55" s="120"/>
    </row>
    <row r="56" spans="1:8" ht="29.25" customHeight="1" x14ac:dyDescent="0.25">
      <c r="A56" s="19" t="s">
        <v>64</v>
      </c>
      <c r="B56" s="18" t="s">
        <v>83</v>
      </c>
      <c r="C56" s="19" t="s">
        <v>94</v>
      </c>
      <c r="D56" s="50">
        <v>50</v>
      </c>
      <c r="E56" s="163"/>
      <c r="F56" s="163"/>
      <c r="G56" s="120"/>
      <c r="H56" s="120"/>
    </row>
    <row r="57" spans="1:8" ht="29.25" customHeight="1" x14ac:dyDescent="0.25">
      <c r="A57" s="19" t="s">
        <v>65</v>
      </c>
      <c r="B57" s="18" t="s">
        <v>84</v>
      </c>
      <c r="C57" s="19" t="s">
        <v>96</v>
      </c>
      <c r="D57" s="50">
        <v>50</v>
      </c>
      <c r="E57" s="163"/>
      <c r="F57" s="163"/>
      <c r="G57" s="120"/>
      <c r="H57" s="120"/>
    </row>
    <row r="58" spans="1:8" ht="29.25" customHeight="1" x14ac:dyDescent="0.25">
      <c r="A58" s="19" t="s">
        <v>85</v>
      </c>
      <c r="B58" s="18" t="s">
        <v>86</v>
      </c>
      <c r="C58" s="19" t="s">
        <v>96</v>
      </c>
      <c r="D58" s="50">
        <v>50</v>
      </c>
      <c r="E58" s="163"/>
      <c r="F58" s="163"/>
      <c r="G58" s="120"/>
      <c r="H58" s="120"/>
    </row>
    <row r="59" spans="1:8" ht="29.25" customHeight="1" x14ac:dyDescent="0.25">
      <c r="A59" s="19" t="s">
        <v>87</v>
      </c>
      <c r="B59" s="18" t="s">
        <v>88</v>
      </c>
      <c r="C59" s="19" t="s">
        <v>96</v>
      </c>
      <c r="D59" s="50">
        <v>50</v>
      </c>
      <c r="E59" s="163"/>
      <c r="F59" s="163"/>
      <c r="G59" s="120"/>
      <c r="H59" s="120"/>
    </row>
    <row r="60" spans="1:8" ht="29.25" customHeight="1" x14ac:dyDescent="0.25">
      <c r="A60" s="19" t="s">
        <v>89</v>
      </c>
      <c r="B60" s="18" t="s">
        <v>90</v>
      </c>
      <c r="C60" s="19" t="s">
        <v>94</v>
      </c>
      <c r="D60" s="50">
        <v>100</v>
      </c>
      <c r="E60" s="163"/>
      <c r="F60" s="163"/>
      <c r="G60" s="120"/>
      <c r="H60" s="120"/>
    </row>
    <row r="61" spans="1:8" ht="32.25" customHeight="1" x14ac:dyDescent="0.25">
      <c r="A61" s="19">
        <v>7.9</v>
      </c>
      <c r="B61" s="18" t="s">
        <v>50</v>
      </c>
      <c r="C61" s="19" t="s">
        <v>45</v>
      </c>
      <c r="D61" s="50">
        <v>1</v>
      </c>
      <c r="E61" s="163"/>
      <c r="F61" s="163"/>
      <c r="G61" s="120"/>
      <c r="H61" s="120"/>
    </row>
    <row r="62" spans="1:8" ht="32.25" customHeight="1" x14ac:dyDescent="0.25">
      <c r="A62" s="166">
        <v>7.1</v>
      </c>
      <c r="B62" s="53" t="s">
        <v>208</v>
      </c>
      <c r="C62" s="50" t="s">
        <v>45</v>
      </c>
      <c r="D62" s="50">
        <v>1</v>
      </c>
      <c r="E62" s="163"/>
      <c r="F62" s="163"/>
      <c r="G62" s="120"/>
      <c r="H62" s="120"/>
    </row>
    <row r="63" spans="1:8" ht="32.25" customHeight="1" x14ac:dyDescent="0.25">
      <c r="A63" s="166">
        <v>7.11</v>
      </c>
      <c r="B63" s="53" t="s">
        <v>422</v>
      </c>
      <c r="C63" s="234" t="s">
        <v>45</v>
      </c>
      <c r="D63" s="234">
        <v>1</v>
      </c>
      <c r="E63" s="240"/>
      <c r="F63" s="240"/>
      <c r="G63" s="242"/>
      <c r="H63" s="242"/>
    </row>
    <row r="64" spans="1:8" ht="32.25" customHeight="1" x14ac:dyDescent="0.25">
      <c r="A64" s="50">
        <v>7.12</v>
      </c>
      <c r="B64" s="53" t="s">
        <v>423</v>
      </c>
      <c r="C64" s="50" t="s">
        <v>45</v>
      </c>
      <c r="D64" s="54">
        <v>1</v>
      </c>
      <c r="E64" s="79"/>
      <c r="F64" s="80"/>
      <c r="G64" s="81"/>
      <c r="H64" s="82"/>
    </row>
    <row r="65" spans="1:18" x14ac:dyDescent="0.25">
      <c r="A65" s="328" t="s">
        <v>104</v>
      </c>
      <c r="B65" s="328"/>
      <c r="C65" s="328"/>
      <c r="D65" s="328"/>
      <c r="E65" s="117"/>
      <c r="F65" s="117"/>
      <c r="G65" s="170"/>
      <c r="H65" s="171"/>
    </row>
    <row r="66" spans="1:18" ht="25.5" x14ac:dyDescent="0.25">
      <c r="A66" s="19">
        <v>8</v>
      </c>
      <c r="B66" s="18" t="s">
        <v>399</v>
      </c>
      <c r="C66" s="128"/>
      <c r="D66" s="128"/>
      <c r="E66" s="128"/>
      <c r="F66" s="128"/>
      <c r="G66" s="128"/>
      <c r="H66" s="128"/>
    </row>
    <row r="67" spans="1:18" x14ac:dyDescent="0.25">
      <c r="A67" s="103"/>
      <c r="D67" s="103"/>
      <c r="E67" s="104"/>
      <c r="I67" s="105"/>
      <c r="J67" s="105"/>
      <c r="Q67" s="106"/>
      <c r="R67" s="63"/>
    </row>
    <row r="68" spans="1:18" ht="7.5" customHeight="1" x14ac:dyDescent="0.25">
      <c r="A68" s="103"/>
      <c r="D68" s="103"/>
      <c r="E68" s="104"/>
      <c r="I68" s="107"/>
      <c r="J68" s="107"/>
      <c r="R68" s="67"/>
    </row>
    <row r="69" spans="1:18" x14ac:dyDescent="0.25">
      <c r="A69" s="173" t="s">
        <v>91</v>
      </c>
      <c r="B69" s="174"/>
      <c r="C69" s="174"/>
      <c r="D69" s="174"/>
      <c r="E69" s="174"/>
      <c r="F69" s="174"/>
      <c r="G69" s="174"/>
      <c r="H69" s="174"/>
    </row>
    <row r="70" spans="1:18" x14ac:dyDescent="0.25">
      <c r="A70" s="173" t="s">
        <v>98</v>
      </c>
      <c r="B70" s="174"/>
      <c r="C70" s="174"/>
      <c r="D70" s="174"/>
      <c r="E70" s="174"/>
      <c r="F70" s="174"/>
      <c r="G70" s="174"/>
      <c r="H70" s="174"/>
    </row>
    <row r="71" spans="1:18" x14ac:dyDescent="0.25">
      <c r="A71" s="173" t="s">
        <v>99</v>
      </c>
      <c r="B71" s="174"/>
      <c r="C71" s="174"/>
      <c r="D71" s="174"/>
      <c r="E71" s="174"/>
      <c r="F71" s="174"/>
      <c r="G71" s="174"/>
      <c r="H71" s="174"/>
    </row>
    <row r="72" spans="1:18" ht="31.5" customHeight="1" x14ac:dyDescent="0.25">
      <c r="A72" s="324" t="s">
        <v>110</v>
      </c>
      <c r="B72" s="324"/>
      <c r="C72" s="324"/>
      <c r="D72" s="324"/>
      <c r="E72" s="324"/>
      <c r="F72" s="324"/>
      <c r="G72" s="324"/>
      <c r="H72" s="324"/>
    </row>
    <row r="73" spans="1:18" x14ac:dyDescent="0.25">
      <c r="D73" s="175"/>
    </row>
  </sheetData>
  <mergeCells count="26">
    <mergeCell ref="A72:H72"/>
    <mergeCell ref="H11:H12"/>
    <mergeCell ref="B14:F14"/>
    <mergeCell ref="B19:H19"/>
    <mergeCell ref="B20:F20"/>
    <mergeCell ref="B26:H26"/>
    <mergeCell ref="B35:G35"/>
    <mergeCell ref="B39:F39"/>
    <mergeCell ref="A65:D65"/>
    <mergeCell ref="A8:H8"/>
    <mergeCell ref="B9:F9"/>
    <mergeCell ref="B10:F10"/>
    <mergeCell ref="A11:A12"/>
    <mergeCell ref="B11:B12"/>
    <mergeCell ref="C11:C12"/>
    <mergeCell ref="D11:D12"/>
    <mergeCell ref="E11:E12"/>
    <mergeCell ref="F11:F12"/>
    <mergeCell ref="G11:G12"/>
    <mergeCell ref="A1:H2"/>
    <mergeCell ref="A4:A6"/>
    <mergeCell ref="B4:B6"/>
    <mergeCell ref="C4:C6"/>
    <mergeCell ref="D4:D6"/>
    <mergeCell ref="E4:F5"/>
    <mergeCell ref="G4:H5"/>
  </mergeCells>
  <printOptions horizontalCentered="1"/>
  <pageMargins left="0.196850393700787" right="0.196850393700787" top="0.94488188976377996" bottom="1.2992125984252001" header="0.70866141732283505" footer="0.31496062992126"/>
  <pageSetup paperSize="9" scale="89" fitToHeight="20" orientation="landscape" cellComments="atEnd" r:id="rId1"/>
  <headerFooter>
    <oddHeader>&amp;C&amp;"Arial Bold,Bold"&amp;K000000Design, Supply, Installation, Testing &amp; Commissioning of 400kV and 230kV Transmission Lines’ LILO at Kaliganj and Purbachal Substation on Turnkey Basis (Package-1)</oddHeader>
    <oddFooter>&amp;C&amp;"Calibri,Regular"&amp;K0000004A-&amp;P</oddFooter>
  </headerFooter>
  <rowBreaks count="2" manualBreakCount="2">
    <brk id="44" max="7" man="1"/>
    <brk id="58"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R77"/>
  <sheetViews>
    <sheetView view="pageBreakPreview" topLeftCell="A16" zoomScaleNormal="100" zoomScaleSheetLayoutView="100" workbookViewId="0">
      <selection activeCell="D21" sqref="D21:D25"/>
    </sheetView>
  </sheetViews>
  <sheetFormatPr defaultColWidth="8.85546875" defaultRowHeight="15" x14ac:dyDescent="0.25"/>
  <cols>
    <col min="1" max="1" width="8.85546875" style="172"/>
    <col min="2" max="2" width="72.7109375" style="103" customWidth="1"/>
    <col min="3" max="3" width="8.85546875" style="103"/>
    <col min="4" max="4" width="8.85546875" style="176"/>
    <col min="5" max="6" width="14.7109375" style="103" customWidth="1"/>
    <col min="7" max="7" width="16.5703125" style="103" bestFit="1" customWidth="1"/>
    <col min="8" max="8" width="15" style="103" customWidth="1"/>
    <col min="9" max="19" width="0" style="103" hidden="1" customWidth="1"/>
    <col min="20" max="16384" width="8.85546875" style="103"/>
  </cols>
  <sheetData>
    <row r="1" spans="1:9" ht="10.5" customHeight="1" x14ac:dyDescent="0.25">
      <c r="A1" s="297"/>
      <c r="B1" s="297"/>
      <c r="C1" s="297"/>
      <c r="D1" s="297"/>
      <c r="E1" s="297"/>
      <c r="F1" s="297"/>
      <c r="G1" s="297"/>
      <c r="H1" s="297"/>
      <c r="I1" s="160"/>
    </row>
    <row r="2" spans="1:9" ht="15.75" x14ac:dyDescent="0.25">
      <c r="A2" s="297"/>
      <c r="B2" s="297"/>
      <c r="C2" s="297"/>
      <c r="D2" s="297"/>
      <c r="E2" s="297"/>
      <c r="F2" s="297"/>
      <c r="G2" s="297"/>
      <c r="H2" s="297"/>
      <c r="I2" s="160"/>
    </row>
    <row r="3" spans="1:9" ht="15" customHeight="1" x14ac:dyDescent="0.25">
      <c r="A3" s="109" t="s">
        <v>434</v>
      </c>
      <c r="B3" s="110" t="s">
        <v>437</v>
      </c>
      <c r="C3" s="110"/>
      <c r="D3" s="110"/>
      <c r="E3" s="110"/>
      <c r="F3" s="110"/>
      <c r="G3" s="110"/>
      <c r="H3" s="110"/>
      <c r="I3" s="110"/>
    </row>
    <row r="4" spans="1:9" ht="9.75" customHeight="1" x14ac:dyDescent="0.25">
      <c r="A4" s="289" t="s">
        <v>0</v>
      </c>
      <c r="B4" s="289" t="s">
        <v>1</v>
      </c>
      <c r="C4" s="289" t="s">
        <v>2</v>
      </c>
      <c r="D4" s="289" t="s">
        <v>3</v>
      </c>
      <c r="E4" s="289" t="s">
        <v>198</v>
      </c>
      <c r="F4" s="289"/>
      <c r="G4" s="289" t="s">
        <v>199</v>
      </c>
      <c r="H4" s="289"/>
      <c r="I4" s="161"/>
    </row>
    <row r="5" spans="1:9" ht="9.75" customHeight="1" x14ac:dyDescent="0.25">
      <c r="A5" s="289"/>
      <c r="B5" s="289"/>
      <c r="C5" s="289"/>
      <c r="D5" s="289"/>
      <c r="E5" s="289"/>
      <c r="F5" s="289"/>
      <c r="G5" s="289"/>
      <c r="H5" s="289"/>
    </row>
    <row r="6" spans="1:9" ht="27.75" customHeight="1" x14ac:dyDescent="0.25">
      <c r="A6" s="289"/>
      <c r="B6" s="289"/>
      <c r="C6" s="289"/>
      <c r="D6" s="289"/>
      <c r="E6" s="195" t="s">
        <v>105</v>
      </c>
      <c r="F6" s="195" t="s">
        <v>193</v>
      </c>
      <c r="G6" s="195" t="s">
        <v>106</v>
      </c>
      <c r="H6" s="195" t="s">
        <v>193</v>
      </c>
    </row>
    <row r="7" spans="1:9" s="115" customFormat="1" ht="11.25" x14ac:dyDescent="0.2">
      <c r="A7" s="113">
        <v>1</v>
      </c>
      <c r="B7" s="113">
        <v>2</v>
      </c>
      <c r="C7" s="113">
        <v>3</v>
      </c>
      <c r="D7" s="113">
        <v>4</v>
      </c>
      <c r="E7" s="113">
        <v>5</v>
      </c>
      <c r="F7" s="113">
        <v>6</v>
      </c>
      <c r="G7" s="113" t="s">
        <v>25</v>
      </c>
      <c r="H7" s="113" t="s">
        <v>26</v>
      </c>
    </row>
    <row r="8" spans="1:9" x14ac:dyDescent="0.25">
      <c r="A8" s="319" t="s">
        <v>436</v>
      </c>
      <c r="B8" s="319"/>
      <c r="C8" s="319"/>
      <c r="D8" s="319"/>
      <c r="E8" s="319"/>
      <c r="F8" s="319"/>
      <c r="G8" s="319"/>
      <c r="H8" s="319"/>
    </row>
    <row r="9" spans="1:9" x14ac:dyDescent="0.25">
      <c r="A9" s="197">
        <v>1</v>
      </c>
      <c r="B9" s="300" t="s">
        <v>35</v>
      </c>
      <c r="C9" s="300"/>
      <c r="D9" s="300"/>
      <c r="E9" s="300"/>
      <c r="F9" s="300"/>
      <c r="G9" s="130"/>
      <c r="H9" s="130"/>
    </row>
    <row r="10" spans="1:9" x14ac:dyDescent="0.25">
      <c r="A10" s="197">
        <v>1.1000000000000001</v>
      </c>
      <c r="B10" s="300" t="s">
        <v>262</v>
      </c>
      <c r="C10" s="300"/>
      <c r="D10" s="300"/>
      <c r="E10" s="300"/>
      <c r="F10" s="300"/>
      <c r="G10" s="130"/>
      <c r="H10" s="130"/>
    </row>
    <row r="11" spans="1:9" ht="18.75" customHeight="1" x14ac:dyDescent="0.25">
      <c r="A11" s="281" t="s">
        <v>7</v>
      </c>
      <c r="B11" s="320" t="s">
        <v>36</v>
      </c>
      <c r="C11" s="321" t="s">
        <v>37</v>
      </c>
      <c r="D11" s="281">
        <v>1</v>
      </c>
      <c r="E11" s="322"/>
      <c r="F11" s="322"/>
      <c r="G11" s="323"/>
      <c r="H11" s="325"/>
    </row>
    <row r="12" spans="1:9" ht="24.75" customHeight="1" x14ac:dyDescent="0.25">
      <c r="A12" s="281"/>
      <c r="B12" s="320"/>
      <c r="C12" s="321"/>
      <c r="D12" s="281"/>
      <c r="E12" s="322"/>
      <c r="F12" s="322"/>
      <c r="G12" s="323"/>
      <c r="H12" s="325"/>
    </row>
    <row r="13" spans="1:9" ht="44.25" customHeight="1" x14ac:dyDescent="0.25">
      <c r="A13" s="196" t="s">
        <v>8</v>
      </c>
      <c r="B13" s="210" t="s">
        <v>397</v>
      </c>
      <c r="C13" s="205" t="s">
        <v>261</v>
      </c>
      <c r="D13" s="196">
        <v>1</v>
      </c>
      <c r="E13" s="206"/>
      <c r="F13" s="206"/>
      <c r="G13" s="207"/>
      <c r="H13" s="208"/>
    </row>
    <row r="14" spans="1:9" x14ac:dyDescent="0.25">
      <c r="A14" s="197">
        <v>1.2</v>
      </c>
      <c r="B14" s="300" t="s">
        <v>38</v>
      </c>
      <c r="C14" s="300"/>
      <c r="D14" s="300"/>
      <c r="E14" s="300"/>
      <c r="F14" s="300"/>
      <c r="G14" s="130"/>
      <c r="H14" s="128"/>
    </row>
    <row r="15" spans="1:9" ht="29.25" customHeight="1" x14ac:dyDescent="0.25">
      <c r="A15" s="196" t="s">
        <v>9</v>
      </c>
      <c r="B15" s="204" t="s">
        <v>97</v>
      </c>
      <c r="C15" s="205"/>
      <c r="D15" s="196"/>
      <c r="E15" s="127"/>
      <c r="F15" s="127"/>
      <c r="G15" s="127"/>
      <c r="H15" s="127"/>
    </row>
    <row r="16" spans="1:9" x14ac:dyDescent="0.25">
      <c r="A16" s="205" t="s">
        <v>60</v>
      </c>
      <c r="B16" s="204" t="s">
        <v>75</v>
      </c>
      <c r="C16" s="205" t="s">
        <v>77</v>
      </c>
      <c r="D16" s="205">
        <v>1</v>
      </c>
      <c r="E16" s="121"/>
      <c r="F16" s="206"/>
      <c r="G16" s="208"/>
      <c r="H16" s="208"/>
    </row>
    <row r="17" spans="1:9" x14ac:dyDescent="0.25">
      <c r="A17" s="205" t="s">
        <v>61</v>
      </c>
      <c r="B17" s="204" t="s">
        <v>76</v>
      </c>
      <c r="C17" s="205" t="s">
        <v>77</v>
      </c>
      <c r="D17" s="205">
        <v>1</v>
      </c>
      <c r="E17" s="206"/>
      <c r="F17" s="206"/>
      <c r="G17" s="208"/>
      <c r="H17" s="208"/>
    </row>
    <row r="18" spans="1:9" x14ac:dyDescent="0.25">
      <c r="A18" s="196" t="s">
        <v>10</v>
      </c>
      <c r="B18" s="204" t="s">
        <v>40</v>
      </c>
      <c r="C18" s="205" t="s">
        <v>39</v>
      </c>
      <c r="D18" s="51">
        <v>6</v>
      </c>
      <c r="E18" s="206"/>
      <c r="F18" s="206"/>
      <c r="G18" s="208"/>
      <c r="H18" s="208"/>
    </row>
    <row r="19" spans="1:9" ht="30.75" customHeight="1" x14ac:dyDescent="0.25">
      <c r="A19" s="197">
        <v>2</v>
      </c>
      <c r="B19" s="300" t="s">
        <v>112</v>
      </c>
      <c r="C19" s="300"/>
      <c r="D19" s="300"/>
      <c r="E19" s="300"/>
      <c r="F19" s="300"/>
      <c r="G19" s="300"/>
      <c r="H19" s="300"/>
    </row>
    <row r="20" spans="1:9" x14ac:dyDescent="0.25">
      <c r="A20" s="197">
        <v>2.1</v>
      </c>
      <c r="B20" s="326" t="s">
        <v>215</v>
      </c>
      <c r="C20" s="326"/>
      <c r="D20" s="326"/>
      <c r="E20" s="326"/>
      <c r="F20" s="326"/>
      <c r="G20" s="52"/>
      <c r="H20" s="52"/>
    </row>
    <row r="21" spans="1:9" x14ac:dyDescent="0.25">
      <c r="A21" s="158" t="s">
        <v>30</v>
      </c>
      <c r="B21" s="157" t="s">
        <v>268</v>
      </c>
      <c r="C21" s="205" t="s">
        <v>41</v>
      </c>
      <c r="D21" s="177">
        <v>1</v>
      </c>
      <c r="E21" s="206"/>
      <c r="F21" s="206"/>
      <c r="G21" s="208"/>
      <c r="H21" s="208"/>
    </row>
    <row r="22" spans="1:9" x14ac:dyDescent="0.25">
      <c r="A22" s="158" t="s">
        <v>31</v>
      </c>
      <c r="B22" s="164" t="s">
        <v>269</v>
      </c>
      <c r="C22" s="205" t="s">
        <v>41</v>
      </c>
      <c r="D22" s="177">
        <v>1</v>
      </c>
      <c r="E22" s="206"/>
      <c r="F22" s="206"/>
      <c r="G22" s="208"/>
      <c r="H22" s="208"/>
    </row>
    <row r="23" spans="1:9" x14ac:dyDescent="0.25">
      <c r="A23" s="197">
        <v>2.2000000000000002</v>
      </c>
      <c r="B23" s="165" t="s">
        <v>120</v>
      </c>
      <c r="C23" s="205"/>
      <c r="D23" s="177"/>
      <c r="E23" s="166"/>
      <c r="F23" s="166"/>
      <c r="G23" s="208"/>
      <c r="H23" s="208"/>
    </row>
    <row r="24" spans="1:9" x14ac:dyDescent="0.25">
      <c r="A24" s="158" t="s">
        <v>252</v>
      </c>
      <c r="B24" s="157" t="s">
        <v>268</v>
      </c>
      <c r="C24" s="205" t="s">
        <v>41</v>
      </c>
      <c r="D24" s="177">
        <v>1</v>
      </c>
      <c r="E24" s="206"/>
      <c r="F24" s="166"/>
      <c r="G24" s="208"/>
      <c r="H24" s="208"/>
    </row>
    <row r="25" spans="1:9" x14ac:dyDescent="0.25">
      <c r="A25" s="158" t="s">
        <v>253</v>
      </c>
      <c r="B25" s="157" t="s">
        <v>269</v>
      </c>
      <c r="C25" s="205" t="s">
        <v>41</v>
      </c>
      <c r="D25" s="177">
        <v>1</v>
      </c>
      <c r="E25" s="206"/>
      <c r="F25" s="166"/>
      <c r="G25" s="208"/>
      <c r="H25" s="208"/>
    </row>
    <row r="26" spans="1:9" ht="34.5" customHeight="1" x14ac:dyDescent="0.25">
      <c r="A26" s="197">
        <v>3</v>
      </c>
      <c r="B26" s="278" t="s">
        <v>294</v>
      </c>
      <c r="C26" s="279"/>
      <c r="D26" s="279"/>
      <c r="E26" s="279"/>
      <c r="F26" s="279"/>
      <c r="G26" s="279"/>
      <c r="H26" s="280"/>
      <c r="I26" s="167">
        <f>SUM(I20:I25)</f>
        <v>0</v>
      </c>
    </row>
    <row r="27" spans="1:9" ht="16.5" customHeight="1" x14ac:dyDescent="0.25">
      <c r="A27" s="197">
        <v>3.1</v>
      </c>
      <c r="B27" s="52" t="str">
        <f>'Schedule No. 1B'!B10</f>
        <v>Tower type "4DT6"</v>
      </c>
      <c r="C27" s="205"/>
      <c r="D27" s="138"/>
      <c r="E27" s="52"/>
      <c r="F27" s="52"/>
      <c r="G27" s="52"/>
      <c r="H27" s="52"/>
    </row>
    <row r="28" spans="1:9" ht="16.5" customHeight="1" x14ac:dyDescent="0.25">
      <c r="A28" s="196" t="s">
        <v>52</v>
      </c>
      <c r="B28" s="204" t="str">
        <f>'Schedule No. 1B'!B11</f>
        <v>Tower type 4DT6+9 m</v>
      </c>
      <c r="C28" s="205" t="s">
        <v>58</v>
      </c>
      <c r="D28" s="124">
        <v>1</v>
      </c>
      <c r="E28" s="206"/>
      <c r="F28" s="206"/>
      <c r="G28" s="208"/>
      <c r="H28" s="208"/>
    </row>
    <row r="29" spans="1:9" ht="16.5" customHeight="1" x14ac:dyDescent="0.25">
      <c r="A29" s="196" t="s">
        <v>51</v>
      </c>
      <c r="B29" s="204" t="str">
        <f>'Schedule No. 1B'!B12</f>
        <v>Tower type 4DT6+6 m</v>
      </c>
      <c r="C29" s="205" t="s">
        <v>58</v>
      </c>
      <c r="D29" s="124">
        <v>1</v>
      </c>
      <c r="E29" s="206"/>
      <c r="F29" s="206"/>
      <c r="G29" s="208"/>
      <c r="H29" s="208"/>
      <c r="I29" s="167">
        <f>SUM(D28:D29)</f>
        <v>2</v>
      </c>
    </row>
    <row r="30" spans="1:9" ht="16.5" customHeight="1" x14ac:dyDescent="0.25">
      <c r="A30" s="197">
        <v>3.2</v>
      </c>
      <c r="B30" s="52" t="str">
        <f>'Schedule No. 1B'!B13</f>
        <v>Tower type "2DT6"</v>
      </c>
      <c r="C30" s="205"/>
      <c r="D30" s="205"/>
      <c r="E30" s="206"/>
      <c r="F30" s="206"/>
      <c r="G30" s="208"/>
      <c r="H30" s="208"/>
    </row>
    <row r="31" spans="1:9" ht="16.5" customHeight="1" x14ac:dyDescent="0.25">
      <c r="A31" s="196" t="s">
        <v>73</v>
      </c>
      <c r="B31" s="5" t="str">
        <f>'Schedule No. 1B'!B14</f>
        <v>Tower type 2DT6 +9 m</v>
      </c>
      <c r="C31" s="205" t="s">
        <v>58</v>
      </c>
      <c r="D31" s="205">
        <v>1</v>
      </c>
      <c r="E31" s="206"/>
      <c r="F31" s="206"/>
      <c r="G31" s="208"/>
      <c r="H31" s="208"/>
    </row>
    <row r="32" spans="1:9" ht="16.5" customHeight="1" x14ac:dyDescent="0.25">
      <c r="A32" s="196" t="s">
        <v>74</v>
      </c>
      <c r="B32" s="5" t="str">
        <f>'Schedule No. 1B'!B15</f>
        <v>Tower type 2DT6 +15 m</v>
      </c>
      <c r="C32" s="205" t="s">
        <v>58</v>
      </c>
      <c r="D32" s="205">
        <v>1</v>
      </c>
      <c r="E32" s="206"/>
      <c r="F32" s="206"/>
      <c r="G32" s="208"/>
      <c r="H32" s="208"/>
    </row>
    <row r="33" spans="1:10" ht="16.5" customHeight="1" x14ac:dyDescent="0.25">
      <c r="A33" s="196">
        <v>3.3</v>
      </c>
      <c r="B33" s="233" t="s">
        <v>295</v>
      </c>
      <c r="C33" s="205" t="s">
        <v>58</v>
      </c>
      <c r="D33" s="205">
        <v>1</v>
      </c>
      <c r="E33" s="206"/>
      <c r="F33" s="206"/>
      <c r="G33" s="208"/>
      <c r="H33" s="208"/>
    </row>
    <row r="34" spans="1:10" ht="16.5" customHeight="1" x14ac:dyDescent="0.25">
      <c r="A34" s="197">
        <v>4</v>
      </c>
      <c r="B34" s="209" t="s">
        <v>66</v>
      </c>
      <c r="C34" s="178"/>
      <c r="D34" s="196"/>
      <c r="E34" s="206"/>
      <c r="F34" s="206"/>
      <c r="G34" s="206"/>
      <c r="H34" s="206"/>
    </row>
    <row r="35" spans="1:10" ht="33.75" customHeight="1" x14ac:dyDescent="0.25">
      <c r="A35" s="197">
        <v>4.0999999999999996</v>
      </c>
      <c r="B35" s="327" t="s">
        <v>67</v>
      </c>
      <c r="C35" s="327"/>
      <c r="D35" s="327"/>
      <c r="E35" s="327"/>
      <c r="F35" s="327"/>
      <c r="G35" s="327"/>
      <c r="H35" s="127"/>
    </row>
    <row r="36" spans="1:10" x14ac:dyDescent="0.25">
      <c r="A36" s="196" t="s">
        <v>60</v>
      </c>
      <c r="B36" s="159" t="s">
        <v>68</v>
      </c>
      <c r="C36" s="177" t="s">
        <v>69</v>
      </c>
      <c r="D36" s="196">
        <v>1</v>
      </c>
      <c r="E36" s="206"/>
      <c r="F36" s="206"/>
      <c r="G36" s="208"/>
      <c r="H36" s="208"/>
    </row>
    <row r="37" spans="1:10" x14ac:dyDescent="0.25">
      <c r="A37" s="196" t="s">
        <v>61</v>
      </c>
      <c r="B37" s="159" t="s">
        <v>70</v>
      </c>
      <c r="C37" s="177" t="s">
        <v>69</v>
      </c>
      <c r="D37" s="196">
        <v>1</v>
      </c>
      <c r="E37" s="206"/>
      <c r="F37" s="206"/>
      <c r="G37" s="208"/>
      <c r="H37" s="208"/>
    </row>
    <row r="38" spans="1:10" x14ac:dyDescent="0.25">
      <c r="A38" s="168" t="s">
        <v>62</v>
      </c>
      <c r="B38" s="159" t="s">
        <v>71</v>
      </c>
      <c r="C38" s="177" t="s">
        <v>69</v>
      </c>
      <c r="D38" s="196">
        <v>16</v>
      </c>
      <c r="E38" s="206"/>
      <c r="F38" s="206"/>
      <c r="G38" s="208"/>
      <c r="H38" s="208"/>
      <c r="J38" s="103">
        <f>6*4</f>
        <v>24</v>
      </c>
    </row>
    <row r="39" spans="1:10" ht="22.5" customHeight="1" x14ac:dyDescent="0.25">
      <c r="A39" s="197">
        <v>5</v>
      </c>
      <c r="B39" s="282" t="s">
        <v>299</v>
      </c>
      <c r="C39" s="282"/>
      <c r="D39" s="282"/>
      <c r="E39" s="282"/>
      <c r="F39" s="282"/>
      <c r="G39" s="137"/>
      <c r="H39" s="137"/>
    </row>
    <row r="40" spans="1:10" ht="66.75" customHeight="1" x14ac:dyDescent="0.25">
      <c r="A40" s="196" t="s">
        <v>141</v>
      </c>
      <c r="B40" s="204" t="s">
        <v>259</v>
      </c>
      <c r="C40" s="205" t="s">
        <v>42</v>
      </c>
      <c r="D40" s="196">
        <v>0.5</v>
      </c>
      <c r="E40" s="206"/>
      <c r="F40" s="206"/>
      <c r="G40" s="208"/>
      <c r="H40" s="208"/>
    </row>
    <row r="41" spans="1:10" ht="54" customHeight="1" x14ac:dyDescent="0.25">
      <c r="A41" s="196" t="s">
        <v>142</v>
      </c>
      <c r="B41" s="204" t="s">
        <v>256</v>
      </c>
      <c r="C41" s="205" t="s">
        <v>42</v>
      </c>
      <c r="D41" s="196">
        <v>0.5</v>
      </c>
      <c r="E41" s="206"/>
      <c r="F41" s="206"/>
      <c r="G41" s="208"/>
      <c r="H41" s="208"/>
    </row>
    <row r="42" spans="1:10" ht="54" customHeight="1" x14ac:dyDescent="0.25">
      <c r="A42" s="196" t="s">
        <v>255</v>
      </c>
      <c r="B42" s="204" t="s">
        <v>258</v>
      </c>
      <c r="C42" s="205" t="s">
        <v>42</v>
      </c>
      <c r="D42" s="196">
        <v>0.5</v>
      </c>
      <c r="E42" s="206"/>
      <c r="F42" s="206"/>
      <c r="G42" s="208"/>
      <c r="H42" s="208"/>
    </row>
    <row r="43" spans="1:10" ht="61.5" customHeight="1" x14ac:dyDescent="0.25">
      <c r="A43" s="196" t="s">
        <v>300</v>
      </c>
      <c r="B43" s="204" t="s">
        <v>297</v>
      </c>
      <c r="C43" s="205" t="s">
        <v>42</v>
      </c>
      <c r="D43" s="196">
        <v>0.5</v>
      </c>
      <c r="E43" s="206"/>
      <c r="F43" s="206"/>
      <c r="G43" s="208"/>
      <c r="H43" s="208"/>
    </row>
    <row r="44" spans="1:10" ht="52.5" customHeight="1" x14ac:dyDescent="0.25">
      <c r="A44" s="196" t="s">
        <v>301</v>
      </c>
      <c r="B44" s="204" t="s">
        <v>298</v>
      </c>
      <c r="C44" s="205" t="s">
        <v>42</v>
      </c>
      <c r="D44" s="196">
        <v>0.5</v>
      </c>
      <c r="E44" s="206"/>
      <c r="F44" s="206"/>
      <c r="G44" s="208"/>
      <c r="H44" s="208"/>
    </row>
    <row r="45" spans="1:10" ht="37.5" customHeight="1" x14ac:dyDescent="0.25">
      <c r="A45" s="196" t="s">
        <v>302</v>
      </c>
      <c r="B45" s="204" t="s">
        <v>303</v>
      </c>
      <c r="C45" s="205" t="s">
        <v>42</v>
      </c>
      <c r="D45" s="196">
        <v>0.5</v>
      </c>
      <c r="E45" s="206"/>
      <c r="F45" s="206"/>
      <c r="G45" s="208"/>
      <c r="H45" s="208"/>
    </row>
    <row r="46" spans="1:10" ht="20.25" customHeight="1" x14ac:dyDescent="0.25">
      <c r="A46" s="197">
        <v>6</v>
      </c>
      <c r="B46" s="137" t="s">
        <v>43</v>
      </c>
      <c r="C46" s="137"/>
      <c r="D46" s="195"/>
      <c r="E46" s="169"/>
      <c r="F46" s="169"/>
      <c r="G46" s="169"/>
      <c r="H46" s="169"/>
    </row>
    <row r="47" spans="1:10" ht="38.25" customHeight="1" x14ac:dyDescent="0.25">
      <c r="A47" s="196">
        <v>6.1</v>
      </c>
      <c r="B47" s="204" t="s">
        <v>44</v>
      </c>
      <c r="C47" s="205" t="s">
        <v>45</v>
      </c>
      <c r="D47" s="196">
        <v>1</v>
      </c>
      <c r="E47" s="206"/>
      <c r="F47" s="206"/>
      <c r="G47" s="208"/>
      <c r="H47" s="208"/>
    </row>
    <row r="48" spans="1:10" x14ac:dyDescent="0.25">
      <c r="A48" s="197">
        <v>7</v>
      </c>
      <c r="B48" s="137" t="s">
        <v>46</v>
      </c>
      <c r="C48" s="137"/>
      <c r="D48" s="195"/>
      <c r="E48" s="169"/>
      <c r="F48" s="169"/>
      <c r="G48" s="169"/>
      <c r="H48" s="169"/>
    </row>
    <row r="49" spans="1:8" ht="27.75" customHeight="1" x14ac:dyDescent="0.25">
      <c r="A49" s="205">
        <v>7.1</v>
      </c>
      <c r="B49" s="204" t="s">
        <v>47</v>
      </c>
      <c r="C49" s="205" t="s">
        <v>45</v>
      </c>
      <c r="D49" s="196">
        <v>1</v>
      </c>
      <c r="E49" s="206"/>
      <c r="F49" s="206"/>
      <c r="G49" s="208"/>
      <c r="H49" s="208"/>
    </row>
    <row r="50" spans="1:8" ht="27.75" customHeight="1" x14ac:dyDescent="0.25">
      <c r="A50" s="205">
        <v>7.1999999999999993</v>
      </c>
      <c r="B50" s="204" t="s">
        <v>48</v>
      </c>
      <c r="C50" s="205" t="s">
        <v>45</v>
      </c>
      <c r="D50" s="196">
        <v>1</v>
      </c>
      <c r="E50" s="206"/>
      <c r="F50" s="206"/>
      <c r="G50" s="208"/>
      <c r="H50" s="208"/>
    </row>
    <row r="51" spans="1:8" ht="27.75" customHeight="1" x14ac:dyDescent="0.25">
      <c r="A51" s="205">
        <v>7.3</v>
      </c>
      <c r="B51" s="204" t="s">
        <v>49</v>
      </c>
      <c r="C51" s="205" t="s">
        <v>45</v>
      </c>
      <c r="D51" s="196">
        <v>1</v>
      </c>
      <c r="E51" s="206"/>
      <c r="F51" s="206"/>
      <c r="G51" s="208"/>
      <c r="H51" s="208"/>
    </row>
    <row r="52" spans="1:8" ht="27.75" customHeight="1" x14ac:dyDescent="0.25">
      <c r="A52" s="205">
        <v>7.3999999999999995</v>
      </c>
      <c r="B52" s="204" t="s">
        <v>260</v>
      </c>
      <c r="C52" s="205" t="s">
        <v>45</v>
      </c>
      <c r="D52" s="196">
        <v>1</v>
      </c>
      <c r="E52" s="206"/>
      <c r="F52" s="206"/>
      <c r="G52" s="208"/>
      <c r="H52" s="208"/>
    </row>
    <row r="53" spans="1:8" ht="27.75" customHeight="1" x14ac:dyDescent="0.25">
      <c r="A53" s="205">
        <v>7.6</v>
      </c>
      <c r="B53" s="204" t="s">
        <v>257</v>
      </c>
      <c r="C53" s="205" t="s">
        <v>92</v>
      </c>
      <c r="D53" s="196">
        <v>4</v>
      </c>
      <c r="E53" s="206"/>
      <c r="F53" s="206"/>
      <c r="G53" s="208"/>
      <c r="H53" s="208"/>
    </row>
    <row r="54" spans="1:8" ht="32.25" customHeight="1" x14ac:dyDescent="0.25">
      <c r="A54" s="205">
        <v>7.6999999999999993</v>
      </c>
      <c r="B54" s="204" t="s">
        <v>78</v>
      </c>
      <c r="C54" s="205" t="s">
        <v>93</v>
      </c>
      <c r="D54" s="196">
        <v>5</v>
      </c>
      <c r="E54" s="206"/>
      <c r="F54" s="206"/>
      <c r="G54" s="208"/>
      <c r="H54" s="208"/>
    </row>
    <row r="55" spans="1:8" ht="32.25" customHeight="1" x14ac:dyDescent="0.25">
      <c r="A55" s="205">
        <v>7.8</v>
      </c>
      <c r="B55" s="204" t="s">
        <v>79</v>
      </c>
      <c r="C55" s="205"/>
      <c r="D55" s="196"/>
      <c r="E55" s="206"/>
      <c r="F55" s="206"/>
      <c r="G55" s="208"/>
      <c r="H55" s="208"/>
    </row>
    <row r="56" spans="1:8" ht="29.25" customHeight="1" x14ac:dyDescent="0.25">
      <c r="A56" s="205" t="s">
        <v>60</v>
      </c>
      <c r="B56" s="204" t="s">
        <v>80</v>
      </c>
      <c r="C56" s="205" t="s">
        <v>94</v>
      </c>
      <c r="D56" s="196">
        <v>100</v>
      </c>
      <c r="E56" s="206"/>
      <c r="F56" s="206"/>
      <c r="G56" s="208"/>
      <c r="H56" s="208"/>
    </row>
    <row r="57" spans="1:8" ht="29.25" customHeight="1" x14ac:dyDescent="0.25">
      <c r="A57" s="205" t="s">
        <v>61</v>
      </c>
      <c r="B57" s="204" t="s">
        <v>81</v>
      </c>
      <c r="C57" s="205" t="s">
        <v>94</v>
      </c>
      <c r="D57" s="196">
        <v>50</v>
      </c>
      <c r="E57" s="206"/>
      <c r="F57" s="206"/>
      <c r="G57" s="208"/>
      <c r="H57" s="208"/>
    </row>
    <row r="58" spans="1:8" ht="29.25" customHeight="1" x14ac:dyDescent="0.25">
      <c r="A58" s="205" t="s">
        <v>62</v>
      </c>
      <c r="B58" s="204" t="s">
        <v>82</v>
      </c>
      <c r="C58" s="205" t="s">
        <v>95</v>
      </c>
      <c r="D58" s="196">
        <v>500</v>
      </c>
      <c r="E58" s="206"/>
      <c r="F58" s="206"/>
      <c r="G58" s="208"/>
      <c r="H58" s="208"/>
    </row>
    <row r="59" spans="1:8" ht="29.25" customHeight="1" x14ac:dyDescent="0.25">
      <c r="A59" s="205" t="s">
        <v>64</v>
      </c>
      <c r="B59" s="204" t="s">
        <v>83</v>
      </c>
      <c r="C59" s="205" t="s">
        <v>94</v>
      </c>
      <c r="D59" s="196">
        <v>50</v>
      </c>
      <c r="E59" s="206"/>
      <c r="F59" s="206"/>
      <c r="G59" s="208"/>
      <c r="H59" s="208"/>
    </row>
    <row r="60" spans="1:8" ht="29.25" customHeight="1" x14ac:dyDescent="0.25">
      <c r="A60" s="205" t="s">
        <v>65</v>
      </c>
      <c r="B60" s="204" t="s">
        <v>84</v>
      </c>
      <c r="C60" s="205" t="s">
        <v>96</v>
      </c>
      <c r="D60" s="196">
        <v>50</v>
      </c>
      <c r="E60" s="206"/>
      <c r="F60" s="206"/>
      <c r="G60" s="208"/>
      <c r="H60" s="208"/>
    </row>
    <row r="61" spans="1:8" ht="29.25" customHeight="1" x14ac:dyDescent="0.25">
      <c r="A61" s="205" t="s">
        <v>85</v>
      </c>
      <c r="B61" s="204" t="s">
        <v>86</v>
      </c>
      <c r="C61" s="205" t="s">
        <v>96</v>
      </c>
      <c r="D61" s="196">
        <v>50</v>
      </c>
      <c r="E61" s="206"/>
      <c r="F61" s="206"/>
      <c r="G61" s="208"/>
      <c r="H61" s="208"/>
    </row>
    <row r="62" spans="1:8" ht="29.25" customHeight="1" x14ac:dyDescent="0.25">
      <c r="A62" s="205" t="s">
        <v>87</v>
      </c>
      <c r="B62" s="204" t="s">
        <v>88</v>
      </c>
      <c r="C62" s="205" t="s">
        <v>96</v>
      </c>
      <c r="D62" s="196">
        <v>50</v>
      </c>
      <c r="E62" s="206"/>
      <c r="F62" s="206"/>
      <c r="G62" s="208"/>
      <c r="H62" s="208"/>
    </row>
    <row r="63" spans="1:8" ht="29.25" customHeight="1" x14ac:dyDescent="0.25">
      <c r="A63" s="205" t="s">
        <v>89</v>
      </c>
      <c r="B63" s="204" t="s">
        <v>90</v>
      </c>
      <c r="C63" s="205" t="s">
        <v>94</v>
      </c>
      <c r="D63" s="196">
        <v>100</v>
      </c>
      <c r="E63" s="206"/>
      <c r="F63" s="206"/>
      <c r="G63" s="208"/>
      <c r="H63" s="208"/>
    </row>
    <row r="64" spans="1:8" ht="32.25" customHeight="1" x14ac:dyDescent="0.25">
      <c r="A64" s="205">
        <v>7.9</v>
      </c>
      <c r="B64" s="204" t="s">
        <v>50</v>
      </c>
      <c r="C64" s="205" t="s">
        <v>45</v>
      </c>
      <c r="D64" s="196">
        <v>1</v>
      </c>
      <c r="E64" s="206"/>
      <c r="F64" s="206"/>
      <c r="G64" s="208"/>
      <c r="H64" s="208"/>
    </row>
    <row r="65" spans="1:18" ht="32.25" customHeight="1" x14ac:dyDescent="0.25">
      <c r="A65" s="166">
        <v>7.1</v>
      </c>
      <c r="B65" s="53" t="s">
        <v>208</v>
      </c>
      <c r="C65" s="196" t="s">
        <v>45</v>
      </c>
      <c r="D65" s="196">
        <v>1</v>
      </c>
      <c r="E65" s="206"/>
      <c r="F65" s="206"/>
      <c r="G65" s="208"/>
      <c r="H65" s="208"/>
    </row>
    <row r="66" spans="1:18" ht="32.25" customHeight="1" x14ac:dyDescent="0.25">
      <c r="A66" s="166">
        <v>7.11</v>
      </c>
      <c r="B66" s="53" t="s">
        <v>155</v>
      </c>
      <c r="C66" s="234" t="s">
        <v>45</v>
      </c>
      <c r="D66" s="54">
        <v>1</v>
      </c>
      <c r="E66" s="240"/>
      <c r="F66" s="240"/>
      <c r="G66" s="242"/>
      <c r="H66" s="242"/>
    </row>
    <row r="67" spans="1:18" ht="36" x14ac:dyDescent="0.25">
      <c r="A67" s="166">
        <v>7.12</v>
      </c>
      <c r="B67" s="53" t="s">
        <v>432</v>
      </c>
      <c r="C67" s="255"/>
      <c r="D67" s="54"/>
      <c r="E67" s="257"/>
      <c r="F67" s="257"/>
      <c r="G67" s="258"/>
      <c r="H67" s="258"/>
    </row>
    <row r="68" spans="1:18" ht="36" x14ac:dyDescent="0.25">
      <c r="A68" s="166">
        <v>7.13</v>
      </c>
      <c r="B68" s="53" t="s">
        <v>431</v>
      </c>
      <c r="C68" s="234"/>
      <c r="D68" s="234"/>
      <c r="E68" s="240"/>
      <c r="F68" s="240"/>
      <c r="G68" s="242"/>
      <c r="H68" s="242"/>
    </row>
    <row r="69" spans="1:18" x14ac:dyDescent="0.25">
      <c r="A69" s="328" t="s">
        <v>104</v>
      </c>
      <c r="B69" s="328"/>
      <c r="C69" s="328"/>
      <c r="D69" s="328"/>
      <c r="E69" s="117"/>
      <c r="F69" s="117"/>
      <c r="G69" s="170"/>
      <c r="H69" s="171"/>
    </row>
    <row r="70" spans="1:18" ht="25.5" x14ac:dyDescent="0.25">
      <c r="A70" s="205">
        <v>8</v>
      </c>
      <c r="B70" s="204" t="s">
        <v>398</v>
      </c>
      <c r="C70" s="128"/>
      <c r="D70" s="128"/>
      <c r="E70" s="128"/>
      <c r="F70" s="128"/>
      <c r="G70" s="128"/>
      <c r="H70" s="128"/>
    </row>
    <row r="71" spans="1:18" x14ac:dyDescent="0.25">
      <c r="A71" s="103"/>
      <c r="D71" s="103"/>
      <c r="E71" s="104"/>
      <c r="I71" s="105"/>
      <c r="J71" s="105"/>
      <c r="Q71" s="106"/>
      <c r="R71" s="63"/>
    </row>
    <row r="72" spans="1:18" ht="7.5" customHeight="1" x14ac:dyDescent="0.25">
      <c r="A72" s="103"/>
      <c r="D72" s="103"/>
      <c r="E72" s="104"/>
      <c r="I72" s="107"/>
      <c r="J72" s="107"/>
      <c r="R72" s="67"/>
    </row>
    <row r="73" spans="1:18" x14ac:dyDescent="0.25">
      <c r="A73" s="173" t="s">
        <v>91</v>
      </c>
      <c r="B73" s="174"/>
      <c r="C73" s="174"/>
      <c r="D73" s="174"/>
      <c r="E73" s="174"/>
      <c r="F73" s="174"/>
      <c r="G73" s="174"/>
      <c r="H73" s="174"/>
    </row>
    <row r="74" spans="1:18" x14ac:dyDescent="0.25">
      <c r="A74" s="173" t="s">
        <v>98</v>
      </c>
      <c r="B74" s="174"/>
      <c r="C74" s="174"/>
      <c r="D74" s="174"/>
      <c r="E74" s="174"/>
      <c r="F74" s="174"/>
      <c r="G74" s="174"/>
      <c r="H74" s="174"/>
    </row>
    <row r="75" spans="1:18" x14ac:dyDescent="0.25">
      <c r="A75" s="173" t="s">
        <v>99</v>
      </c>
      <c r="B75" s="174"/>
      <c r="C75" s="174"/>
      <c r="D75" s="174"/>
      <c r="E75" s="174"/>
      <c r="F75" s="174"/>
      <c r="G75" s="174"/>
      <c r="H75" s="174"/>
    </row>
    <row r="76" spans="1:18" ht="31.5" customHeight="1" x14ac:dyDescent="0.25">
      <c r="A76" s="324" t="s">
        <v>110</v>
      </c>
      <c r="B76" s="324"/>
      <c r="C76" s="324"/>
      <c r="D76" s="324"/>
      <c r="E76" s="324"/>
      <c r="F76" s="324"/>
      <c r="G76" s="324"/>
      <c r="H76" s="324"/>
    </row>
    <row r="77" spans="1:18" x14ac:dyDescent="0.25">
      <c r="D77" s="175"/>
    </row>
  </sheetData>
  <mergeCells count="26">
    <mergeCell ref="A1:H2"/>
    <mergeCell ref="A4:A6"/>
    <mergeCell ref="B4:B6"/>
    <mergeCell ref="C4:C6"/>
    <mergeCell ref="D4:D6"/>
    <mergeCell ref="E4:F5"/>
    <mergeCell ref="G4:H5"/>
    <mergeCell ref="A8:H8"/>
    <mergeCell ref="B9:F9"/>
    <mergeCell ref="B10:F10"/>
    <mergeCell ref="A11:A12"/>
    <mergeCell ref="B11:B12"/>
    <mergeCell ref="C11:C12"/>
    <mergeCell ref="D11:D12"/>
    <mergeCell ref="E11:E12"/>
    <mergeCell ref="F11:F12"/>
    <mergeCell ref="G11:G12"/>
    <mergeCell ref="B39:F39"/>
    <mergeCell ref="A69:D69"/>
    <mergeCell ref="A76:H76"/>
    <mergeCell ref="H11:H12"/>
    <mergeCell ref="B14:F14"/>
    <mergeCell ref="B19:H19"/>
    <mergeCell ref="B20:F20"/>
    <mergeCell ref="B26:H26"/>
    <mergeCell ref="B35:G35"/>
  </mergeCells>
  <printOptions horizontalCentered="1"/>
  <pageMargins left="0.196850393700787" right="0.196850393700787" top="0.94488188976377996" bottom="1.2992125984252001" header="0.70866141732283505" footer="0.31496062992126"/>
  <pageSetup paperSize="9" scale="83"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&amp;C&amp;"Calibri,Regular"&amp;K0000004B-&amp;P</oddFooter>
  </headerFooter>
  <rowBreaks count="3" manualBreakCount="3">
    <brk id="31" max="7" man="1"/>
    <brk id="44" max="7" man="1"/>
    <brk id="60"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R101"/>
  <sheetViews>
    <sheetView view="pageBreakPreview" topLeftCell="A91" zoomScaleNormal="100" zoomScaleSheetLayoutView="100" workbookViewId="0">
      <selection activeCell="B28" sqref="B28"/>
    </sheetView>
  </sheetViews>
  <sheetFormatPr defaultColWidth="8.85546875" defaultRowHeight="15" x14ac:dyDescent="0.25"/>
  <cols>
    <col min="1" max="1" width="8.85546875" style="172"/>
    <col min="2" max="2" width="72.7109375" style="103" customWidth="1"/>
    <col min="3" max="3" width="8.85546875" style="103"/>
    <col min="4" max="4" width="8.85546875" style="176"/>
    <col min="5" max="6" width="14.7109375" style="103" customWidth="1"/>
    <col min="7" max="7" width="16.5703125" style="103" bestFit="1" customWidth="1"/>
    <col min="8" max="8" width="15" style="103" customWidth="1"/>
    <col min="9" max="19" width="0" style="103" hidden="1" customWidth="1"/>
    <col min="20" max="16384" width="8.85546875" style="103"/>
  </cols>
  <sheetData>
    <row r="1" spans="1:9" ht="10.5" customHeight="1" x14ac:dyDescent="0.25">
      <c r="A1" s="297"/>
      <c r="B1" s="297"/>
      <c r="C1" s="297"/>
      <c r="D1" s="297"/>
      <c r="E1" s="297"/>
      <c r="F1" s="297"/>
      <c r="G1" s="297"/>
      <c r="H1" s="297"/>
      <c r="I1" s="160"/>
    </row>
    <row r="2" spans="1:9" ht="20.25" customHeight="1" x14ac:dyDescent="0.25">
      <c r="A2" s="297"/>
      <c r="B2" s="297"/>
      <c r="C2" s="297"/>
      <c r="D2" s="297"/>
      <c r="E2" s="297"/>
      <c r="F2" s="297"/>
      <c r="G2" s="297"/>
      <c r="H2" s="297"/>
      <c r="I2" s="160"/>
    </row>
    <row r="3" spans="1:9" ht="15" customHeight="1" x14ac:dyDescent="0.25">
      <c r="A3" s="109" t="s">
        <v>342</v>
      </c>
      <c r="B3" s="110" t="s">
        <v>370</v>
      </c>
      <c r="C3" s="110"/>
      <c r="D3" s="110"/>
      <c r="E3" s="110"/>
      <c r="F3" s="110"/>
      <c r="G3" s="110"/>
      <c r="H3" s="110"/>
      <c r="I3" s="110"/>
    </row>
    <row r="4" spans="1:9" ht="9.75" customHeight="1" x14ac:dyDescent="0.25">
      <c r="A4" s="289" t="s">
        <v>0</v>
      </c>
      <c r="B4" s="289" t="s">
        <v>1</v>
      </c>
      <c r="C4" s="289" t="s">
        <v>2</v>
      </c>
      <c r="D4" s="289" t="s">
        <v>3</v>
      </c>
      <c r="E4" s="289" t="s">
        <v>198</v>
      </c>
      <c r="F4" s="289"/>
      <c r="G4" s="289" t="s">
        <v>199</v>
      </c>
      <c r="H4" s="289"/>
      <c r="I4" s="161"/>
    </row>
    <row r="5" spans="1:9" ht="9.75" customHeight="1" x14ac:dyDescent="0.25">
      <c r="A5" s="289"/>
      <c r="B5" s="289"/>
      <c r="C5" s="289"/>
      <c r="D5" s="289"/>
      <c r="E5" s="289"/>
      <c r="F5" s="289"/>
      <c r="G5" s="289"/>
      <c r="H5" s="289"/>
    </row>
    <row r="6" spans="1:9" ht="27.75" customHeight="1" x14ac:dyDescent="0.25">
      <c r="A6" s="289"/>
      <c r="B6" s="289"/>
      <c r="C6" s="289"/>
      <c r="D6" s="289"/>
      <c r="E6" s="214" t="s">
        <v>105</v>
      </c>
      <c r="F6" s="214" t="s">
        <v>193</v>
      </c>
      <c r="G6" s="214" t="s">
        <v>106</v>
      </c>
      <c r="H6" s="214" t="s">
        <v>193</v>
      </c>
    </row>
    <row r="7" spans="1:9" s="115" customFormat="1" ht="11.25" x14ac:dyDescent="0.2">
      <c r="A7" s="113">
        <v>1</v>
      </c>
      <c r="B7" s="113">
        <v>2</v>
      </c>
      <c r="C7" s="113">
        <v>3</v>
      </c>
      <c r="D7" s="113">
        <v>4</v>
      </c>
      <c r="E7" s="113">
        <v>5</v>
      </c>
      <c r="F7" s="113">
        <v>6</v>
      </c>
      <c r="G7" s="113" t="s">
        <v>25</v>
      </c>
      <c r="H7" s="113" t="s">
        <v>26</v>
      </c>
    </row>
    <row r="8" spans="1:9" x14ac:dyDescent="0.25">
      <c r="A8" s="319" t="s">
        <v>343</v>
      </c>
      <c r="B8" s="319"/>
      <c r="C8" s="319"/>
      <c r="D8" s="319"/>
      <c r="E8" s="319"/>
      <c r="F8" s="319"/>
      <c r="G8" s="319"/>
      <c r="H8" s="319"/>
    </row>
    <row r="9" spans="1:9" x14ac:dyDescent="0.25">
      <c r="A9" s="217">
        <v>1</v>
      </c>
      <c r="B9" s="300" t="s">
        <v>35</v>
      </c>
      <c r="C9" s="300"/>
      <c r="D9" s="300"/>
      <c r="E9" s="300"/>
      <c r="F9" s="300"/>
      <c r="G9" s="130"/>
      <c r="H9" s="130"/>
    </row>
    <row r="10" spans="1:9" x14ac:dyDescent="0.25">
      <c r="A10" s="217">
        <v>1.1000000000000001</v>
      </c>
      <c r="B10" s="300" t="s">
        <v>389</v>
      </c>
      <c r="C10" s="300"/>
      <c r="D10" s="300"/>
      <c r="E10" s="300"/>
      <c r="F10" s="300"/>
      <c r="G10" s="130"/>
      <c r="H10" s="130"/>
    </row>
    <row r="11" spans="1:9" ht="18.75" customHeight="1" x14ac:dyDescent="0.25">
      <c r="A11" s="281" t="s">
        <v>7</v>
      </c>
      <c r="B11" s="329" t="s">
        <v>36</v>
      </c>
      <c r="C11" s="321" t="s">
        <v>37</v>
      </c>
      <c r="D11" s="281">
        <v>3.5</v>
      </c>
      <c r="E11" s="322"/>
      <c r="F11" s="322"/>
      <c r="G11" s="323"/>
      <c r="H11" s="325"/>
    </row>
    <row r="12" spans="1:9" ht="24.75" customHeight="1" x14ac:dyDescent="0.25">
      <c r="A12" s="281"/>
      <c r="B12" s="330"/>
      <c r="C12" s="321"/>
      <c r="D12" s="281"/>
      <c r="E12" s="322"/>
      <c r="F12" s="322"/>
      <c r="G12" s="323"/>
      <c r="H12" s="325"/>
    </row>
    <row r="13" spans="1:9" ht="27.75" customHeight="1" x14ac:dyDescent="0.25">
      <c r="A13" s="234" t="s">
        <v>8</v>
      </c>
      <c r="B13" s="248" t="s">
        <v>352</v>
      </c>
      <c r="C13" s="239" t="s">
        <v>388</v>
      </c>
      <c r="D13" s="234">
        <v>3.5</v>
      </c>
      <c r="E13" s="240"/>
      <c r="F13" s="240"/>
      <c r="G13" s="241"/>
      <c r="H13" s="242"/>
    </row>
    <row r="14" spans="1:9" x14ac:dyDescent="0.25">
      <c r="A14" s="217">
        <v>1.2</v>
      </c>
      <c r="B14" s="300" t="s">
        <v>38</v>
      </c>
      <c r="C14" s="300"/>
      <c r="D14" s="300"/>
      <c r="E14" s="300"/>
      <c r="F14" s="300"/>
      <c r="G14" s="130"/>
      <c r="H14" s="128"/>
    </row>
    <row r="15" spans="1:9" ht="29.25" customHeight="1" x14ac:dyDescent="0.25">
      <c r="A15" s="213" t="s">
        <v>9</v>
      </c>
      <c r="B15" s="226" t="s">
        <v>97</v>
      </c>
      <c r="C15" s="227"/>
      <c r="D15" s="213"/>
      <c r="E15" s="127"/>
      <c r="F15" s="127"/>
      <c r="G15" s="127"/>
      <c r="H15" s="127"/>
    </row>
    <row r="16" spans="1:9" x14ac:dyDescent="0.25">
      <c r="A16" s="227" t="s">
        <v>60</v>
      </c>
      <c r="B16" s="226" t="s">
        <v>75</v>
      </c>
      <c r="C16" s="227" t="s">
        <v>77</v>
      </c>
      <c r="D16" s="227">
        <v>1</v>
      </c>
      <c r="E16" s="121"/>
      <c r="F16" s="228"/>
      <c r="G16" s="223"/>
      <c r="H16" s="223"/>
    </row>
    <row r="17" spans="1:9" x14ac:dyDescent="0.25">
      <c r="A17" s="227" t="s">
        <v>61</v>
      </c>
      <c r="B17" s="226" t="s">
        <v>76</v>
      </c>
      <c r="C17" s="227" t="s">
        <v>77</v>
      </c>
      <c r="D17" s="227">
        <v>1</v>
      </c>
      <c r="E17" s="228"/>
      <c r="F17" s="228"/>
      <c r="G17" s="223"/>
      <c r="H17" s="223"/>
    </row>
    <row r="18" spans="1:9" x14ac:dyDescent="0.25">
      <c r="A18" s="213" t="s">
        <v>10</v>
      </c>
      <c r="B18" s="226" t="s">
        <v>40</v>
      </c>
      <c r="C18" s="227" t="s">
        <v>39</v>
      </c>
      <c r="D18" s="51">
        <v>14</v>
      </c>
      <c r="E18" s="228"/>
      <c r="F18" s="228"/>
      <c r="G18" s="223"/>
      <c r="H18" s="223"/>
    </row>
    <row r="19" spans="1:9" ht="30.75" customHeight="1" x14ac:dyDescent="0.25">
      <c r="A19" s="217">
        <v>2</v>
      </c>
      <c r="B19" s="300" t="s">
        <v>112</v>
      </c>
      <c r="C19" s="300"/>
      <c r="D19" s="300"/>
      <c r="E19" s="300"/>
      <c r="F19" s="300"/>
      <c r="G19" s="300"/>
      <c r="H19" s="300"/>
    </row>
    <row r="20" spans="1:9" x14ac:dyDescent="0.25">
      <c r="A20" s="217">
        <v>2.1</v>
      </c>
      <c r="B20" s="326" t="s">
        <v>120</v>
      </c>
      <c r="C20" s="326"/>
      <c r="D20" s="326"/>
      <c r="E20" s="326"/>
      <c r="F20" s="326"/>
      <c r="G20" s="52"/>
      <c r="H20" s="52"/>
    </row>
    <row r="21" spans="1:9" x14ac:dyDescent="0.25">
      <c r="A21" s="158" t="s">
        <v>30</v>
      </c>
      <c r="B21" s="157" t="s">
        <v>268</v>
      </c>
      <c r="C21" s="227" t="s">
        <v>41</v>
      </c>
      <c r="D21" s="213">
        <v>1</v>
      </c>
      <c r="E21" s="228"/>
      <c r="F21" s="228"/>
      <c r="G21" s="223"/>
      <c r="H21" s="223"/>
    </row>
    <row r="22" spans="1:9" x14ac:dyDescent="0.25">
      <c r="A22" s="158" t="s">
        <v>31</v>
      </c>
      <c r="B22" s="157" t="s">
        <v>269</v>
      </c>
      <c r="C22" s="227" t="s">
        <v>41</v>
      </c>
      <c r="D22" s="213">
        <v>1</v>
      </c>
      <c r="E22" s="228"/>
      <c r="F22" s="228"/>
      <c r="G22" s="223"/>
      <c r="H22" s="223"/>
    </row>
    <row r="23" spans="1:9" x14ac:dyDescent="0.25">
      <c r="A23" s="158">
        <v>2.2000000000000002</v>
      </c>
      <c r="B23" s="250" t="s">
        <v>361</v>
      </c>
      <c r="C23" s="227"/>
      <c r="D23" s="213"/>
      <c r="E23" s="228"/>
      <c r="F23" s="228"/>
      <c r="G23" s="223"/>
      <c r="H23" s="223"/>
    </row>
    <row r="24" spans="1:9" x14ac:dyDescent="0.25">
      <c r="A24" s="158" t="s">
        <v>252</v>
      </c>
      <c r="B24" s="164" t="s">
        <v>268</v>
      </c>
      <c r="C24" s="227" t="s">
        <v>41</v>
      </c>
      <c r="D24" s="213">
        <v>1</v>
      </c>
      <c r="E24" s="228"/>
      <c r="F24" s="228"/>
      <c r="G24" s="223"/>
      <c r="H24" s="223"/>
    </row>
    <row r="25" spans="1:9" x14ac:dyDescent="0.25">
      <c r="A25" s="158" t="s">
        <v>253</v>
      </c>
      <c r="B25" s="164" t="s">
        <v>269</v>
      </c>
      <c r="C25" s="227" t="s">
        <v>41</v>
      </c>
      <c r="D25" s="213">
        <v>1</v>
      </c>
      <c r="E25" s="228"/>
      <c r="F25" s="228"/>
      <c r="G25" s="223"/>
      <c r="H25" s="223"/>
      <c r="I25" s="103">
        <f>SUM(D21:D25)</f>
        <v>4</v>
      </c>
    </row>
    <row r="26" spans="1:9" x14ac:dyDescent="0.25">
      <c r="A26" s="217">
        <v>2.2999999999999998</v>
      </c>
      <c r="B26" s="165" t="s">
        <v>308</v>
      </c>
      <c r="C26" s="227"/>
      <c r="D26" s="213"/>
      <c r="E26" s="166"/>
      <c r="F26" s="166"/>
      <c r="G26" s="223"/>
      <c r="H26" s="223"/>
    </row>
    <row r="27" spans="1:9" x14ac:dyDescent="0.25">
      <c r="A27" s="158" t="s">
        <v>410</v>
      </c>
      <c r="B27" s="157" t="s">
        <v>268</v>
      </c>
      <c r="C27" s="227" t="s">
        <v>41</v>
      </c>
      <c r="D27" s="213">
        <v>1</v>
      </c>
      <c r="E27" s="228"/>
      <c r="F27" s="166"/>
      <c r="G27" s="223"/>
      <c r="H27" s="223"/>
    </row>
    <row r="28" spans="1:9" x14ac:dyDescent="0.25">
      <c r="A28" s="158" t="s">
        <v>411</v>
      </c>
      <c r="B28" s="157" t="s">
        <v>269</v>
      </c>
      <c r="C28" s="227" t="s">
        <v>41</v>
      </c>
      <c r="D28" s="213">
        <v>1</v>
      </c>
      <c r="E28" s="228"/>
      <c r="F28" s="166"/>
      <c r="G28" s="223"/>
      <c r="H28" s="223"/>
    </row>
    <row r="29" spans="1:9" x14ac:dyDescent="0.25">
      <c r="A29" s="158">
        <v>2.4</v>
      </c>
      <c r="B29" s="250" t="s">
        <v>355</v>
      </c>
      <c r="C29" s="227"/>
      <c r="D29" s="213"/>
      <c r="E29" s="166"/>
      <c r="F29" s="166"/>
      <c r="G29" s="223"/>
      <c r="H29" s="223"/>
    </row>
    <row r="30" spans="1:9" x14ac:dyDescent="0.25">
      <c r="A30" s="158" t="s">
        <v>408</v>
      </c>
      <c r="B30" s="164" t="s">
        <v>268</v>
      </c>
      <c r="C30" s="263" t="s">
        <v>41</v>
      </c>
      <c r="D30" s="260">
        <v>1</v>
      </c>
      <c r="E30" s="166"/>
      <c r="F30" s="166"/>
      <c r="G30" s="223"/>
      <c r="H30" s="223"/>
    </row>
    <row r="31" spans="1:9" x14ac:dyDescent="0.25">
      <c r="A31" s="245" t="s">
        <v>409</v>
      </c>
      <c r="B31" s="246" t="s">
        <v>269</v>
      </c>
      <c r="C31" s="263" t="s">
        <v>41</v>
      </c>
      <c r="D31" s="260">
        <v>1</v>
      </c>
      <c r="E31" s="166"/>
      <c r="F31" s="166"/>
      <c r="G31" s="262"/>
      <c r="H31" s="262"/>
      <c r="I31" s="103">
        <f>SUM(D27:D31)</f>
        <v>4</v>
      </c>
    </row>
    <row r="32" spans="1:9" x14ac:dyDescent="0.25">
      <c r="A32" s="217">
        <v>2.5</v>
      </c>
      <c r="B32" s="247" t="s">
        <v>354</v>
      </c>
      <c r="C32" s="263"/>
      <c r="D32" s="260"/>
      <c r="E32" s="166"/>
      <c r="F32" s="166"/>
      <c r="G32" s="223"/>
      <c r="H32" s="223"/>
    </row>
    <row r="33" spans="1:9" x14ac:dyDescent="0.25">
      <c r="A33" s="158" t="s">
        <v>406</v>
      </c>
      <c r="B33" s="157" t="s">
        <v>268</v>
      </c>
      <c r="C33" s="227" t="s">
        <v>41</v>
      </c>
      <c r="D33" s="213">
        <v>1</v>
      </c>
      <c r="E33" s="228"/>
      <c r="F33" s="166"/>
      <c r="G33" s="223"/>
      <c r="H33" s="223"/>
    </row>
    <row r="34" spans="1:9" x14ac:dyDescent="0.25">
      <c r="A34" s="158" t="s">
        <v>407</v>
      </c>
      <c r="B34" s="157" t="s">
        <v>269</v>
      </c>
      <c r="C34" s="227" t="s">
        <v>41</v>
      </c>
      <c r="D34" s="213">
        <v>1</v>
      </c>
      <c r="E34" s="228"/>
      <c r="F34" s="166"/>
      <c r="G34" s="223"/>
      <c r="H34" s="223"/>
    </row>
    <row r="35" spans="1:9" x14ac:dyDescent="0.25">
      <c r="A35" s="251">
        <v>2.6</v>
      </c>
      <c r="B35" s="250" t="s">
        <v>311</v>
      </c>
      <c r="C35" s="227"/>
      <c r="D35" s="213"/>
      <c r="E35" s="166"/>
      <c r="F35" s="166"/>
      <c r="G35" s="223"/>
      <c r="H35" s="223"/>
    </row>
    <row r="36" spans="1:9" x14ac:dyDescent="0.25">
      <c r="A36" s="158" t="s">
        <v>404</v>
      </c>
      <c r="B36" s="164" t="s">
        <v>268</v>
      </c>
      <c r="C36" s="227" t="s">
        <v>41</v>
      </c>
      <c r="D36" s="213">
        <v>1</v>
      </c>
      <c r="E36" s="166"/>
      <c r="F36" s="166"/>
      <c r="G36" s="223"/>
      <c r="H36" s="223"/>
    </row>
    <row r="37" spans="1:9" x14ac:dyDescent="0.25">
      <c r="A37" s="158" t="s">
        <v>405</v>
      </c>
      <c r="B37" s="164" t="s">
        <v>269</v>
      </c>
      <c r="C37" s="239" t="s">
        <v>41</v>
      </c>
      <c r="D37" s="234">
        <v>1</v>
      </c>
      <c r="E37" s="166"/>
      <c r="F37" s="166"/>
      <c r="G37" s="242"/>
      <c r="H37" s="242"/>
    </row>
    <row r="38" spans="1:9" x14ac:dyDescent="0.25">
      <c r="A38" s="158">
        <v>2.7</v>
      </c>
      <c r="B38" s="252" t="s">
        <v>428</v>
      </c>
      <c r="C38" s="239"/>
      <c r="D38" s="234"/>
      <c r="E38" s="166"/>
      <c r="F38" s="166"/>
      <c r="G38" s="242"/>
      <c r="H38" s="242"/>
    </row>
    <row r="39" spans="1:9" x14ac:dyDescent="0.25">
      <c r="A39" s="158" t="s">
        <v>344</v>
      </c>
      <c r="B39" s="164" t="s">
        <v>268</v>
      </c>
      <c r="C39" s="239" t="s">
        <v>41</v>
      </c>
      <c r="D39" s="234">
        <v>1</v>
      </c>
      <c r="E39" s="166"/>
      <c r="F39" s="166"/>
      <c r="G39" s="242"/>
      <c r="H39" s="242"/>
    </row>
    <row r="40" spans="1:9" x14ac:dyDescent="0.25">
      <c r="A40" s="251" t="s">
        <v>345</v>
      </c>
      <c r="B40" s="164" t="s">
        <v>269</v>
      </c>
      <c r="C40" s="227" t="s">
        <v>41</v>
      </c>
      <c r="D40" s="213">
        <v>1</v>
      </c>
      <c r="E40" s="166"/>
      <c r="F40" s="166"/>
      <c r="G40" s="223"/>
      <c r="H40" s="223"/>
      <c r="I40" s="103">
        <f>SUM(D33:D40)</f>
        <v>6</v>
      </c>
    </row>
    <row r="41" spans="1:9" ht="27" customHeight="1" x14ac:dyDescent="0.25">
      <c r="A41" s="217">
        <v>3</v>
      </c>
      <c r="B41" s="278" t="s">
        <v>346</v>
      </c>
      <c r="C41" s="279"/>
      <c r="D41" s="279"/>
      <c r="E41" s="279"/>
      <c r="F41" s="279"/>
      <c r="G41" s="279"/>
      <c r="H41" s="280"/>
      <c r="I41" s="167">
        <f>SUM(I20:I40)</f>
        <v>14</v>
      </c>
    </row>
    <row r="42" spans="1:9" ht="16.5" customHeight="1" x14ac:dyDescent="0.25">
      <c r="A42" s="217">
        <v>3.1</v>
      </c>
      <c r="B42" s="52" t="str">
        <f>'Schedule No. 1C'!B10</f>
        <v>Tower type "2DT6"</v>
      </c>
      <c r="C42" s="227"/>
      <c r="D42" s="138"/>
      <c r="E42" s="52"/>
      <c r="F42" s="52"/>
      <c r="G42" s="52"/>
      <c r="H42" s="52"/>
    </row>
    <row r="43" spans="1:9" ht="16.5" customHeight="1" x14ac:dyDescent="0.25">
      <c r="A43" s="213" t="s">
        <v>52</v>
      </c>
      <c r="B43" s="226" t="str">
        <f>'Schedule No. 1C'!B11</f>
        <v>Tower type 2DT6+6 m</v>
      </c>
      <c r="C43" s="227" t="s">
        <v>58</v>
      </c>
      <c r="D43" s="124">
        <v>1</v>
      </c>
      <c r="E43" s="228"/>
      <c r="F43" s="228"/>
      <c r="G43" s="223"/>
      <c r="H43" s="223"/>
    </row>
    <row r="44" spans="1:9" ht="16.5" customHeight="1" x14ac:dyDescent="0.25">
      <c r="A44" s="213" t="s">
        <v>51</v>
      </c>
      <c r="B44" s="226" t="str">
        <f>'Schedule No. 1C'!B12</f>
        <v>Tower type 2DT6+15 m</v>
      </c>
      <c r="C44" s="227" t="s">
        <v>58</v>
      </c>
      <c r="D44" s="124">
        <v>1</v>
      </c>
      <c r="E44" s="228"/>
      <c r="F44" s="228"/>
      <c r="G44" s="223"/>
      <c r="H44" s="223"/>
      <c r="I44" s="167">
        <f>SUM(D43:D44)</f>
        <v>2</v>
      </c>
    </row>
    <row r="45" spans="1:9" ht="16.5" customHeight="1" x14ac:dyDescent="0.25">
      <c r="A45" s="217">
        <v>3.2</v>
      </c>
      <c r="B45" s="52" t="str">
        <f>'Schedule No. 1C'!B13</f>
        <v>Tower type "2QL"</v>
      </c>
      <c r="C45" s="227"/>
      <c r="D45" s="227"/>
      <c r="E45" s="228"/>
      <c r="F45" s="228"/>
      <c r="G45" s="223"/>
      <c r="H45" s="223"/>
    </row>
    <row r="46" spans="1:9" ht="16.5" customHeight="1" x14ac:dyDescent="0.25">
      <c r="A46" s="213" t="s">
        <v>73</v>
      </c>
      <c r="B46" s="5" t="str">
        <f>'Schedule No. 1C'!B14</f>
        <v>Tower type 2Q1 +15 m</v>
      </c>
      <c r="C46" s="227" t="s">
        <v>58</v>
      </c>
      <c r="D46" s="227">
        <v>1</v>
      </c>
      <c r="E46" s="228"/>
      <c r="F46" s="228"/>
      <c r="G46" s="223"/>
      <c r="H46" s="223"/>
    </row>
    <row r="47" spans="1:9" ht="16.5" customHeight="1" x14ac:dyDescent="0.25">
      <c r="A47" s="213" t="s">
        <v>74</v>
      </c>
      <c r="B47" s="5" t="str">
        <f>'Schedule No. 1C'!B15</f>
        <v>Tower type 2Q1 +21 m</v>
      </c>
      <c r="C47" s="227" t="s">
        <v>58</v>
      </c>
      <c r="D47" s="227">
        <v>1</v>
      </c>
      <c r="E47" s="228"/>
      <c r="F47" s="228"/>
      <c r="G47" s="223"/>
      <c r="H47" s="223"/>
    </row>
    <row r="48" spans="1:9" ht="16.5" customHeight="1" x14ac:dyDescent="0.25">
      <c r="A48" s="217">
        <v>3.3</v>
      </c>
      <c r="B48" s="52" t="str">
        <f>'Schedule No. 1C'!B16</f>
        <v>Tower type "2Q1"</v>
      </c>
      <c r="C48" s="227"/>
      <c r="D48" s="227"/>
      <c r="E48" s="228"/>
      <c r="F48" s="228"/>
      <c r="G48" s="223"/>
      <c r="H48" s="223"/>
    </row>
    <row r="49" spans="1:8" ht="16.5" customHeight="1" x14ac:dyDescent="0.25">
      <c r="A49" s="213" t="s">
        <v>347</v>
      </c>
      <c r="B49" s="244" t="str">
        <f>'Schedule No. 1C'!B17</f>
        <v>Tower type 2Q1 +15 m</v>
      </c>
      <c r="C49" s="227" t="s">
        <v>58</v>
      </c>
      <c r="D49" s="227">
        <v>1</v>
      </c>
      <c r="E49" s="228"/>
      <c r="F49" s="228"/>
      <c r="G49" s="223"/>
      <c r="H49" s="223"/>
    </row>
    <row r="50" spans="1:8" ht="16.5" customHeight="1" x14ac:dyDescent="0.25">
      <c r="A50" s="213" t="s">
        <v>348</v>
      </c>
      <c r="B50" s="244" t="str">
        <f>'Schedule No. 1C'!B18</f>
        <v>Tower type 2Q1 +21 m</v>
      </c>
      <c r="C50" s="227" t="s">
        <v>58</v>
      </c>
      <c r="D50" s="227">
        <v>1</v>
      </c>
      <c r="E50" s="240"/>
      <c r="F50" s="240"/>
      <c r="G50" s="242"/>
      <c r="H50" s="242"/>
    </row>
    <row r="51" spans="1:8" ht="16.5" customHeight="1" x14ac:dyDescent="0.25">
      <c r="A51" s="235">
        <v>3.4</v>
      </c>
      <c r="B51" s="243" t="str">
        <f>'Schedule No. 1C'!B19</f>
        <v>Tower type "2Q15"</v>
      </c>
      <c r="C51" s="239"/>
      <c r="D51" s="239"/>
      <c r="E51" s="240"/>
      <c r="F51" s="240"/>
      <c r="G51" s="242"/>
      <c r="H51" s="242"/>
    </row>
    <row r="52" spans="1:8" ht="16.5" customHeight="1" x14ac:dyDescent="0.25">
      <c r="A52" s="234" t="s">
        <v>390</v>
      </c>
      <c r="B52" s="244" t="str">
        <f>'Schedule No. 1C'!B20</f>
        <v>Tower type 2Q15+ 6 m</v>
      </c>
      <c r="C52" s="239" t="s">
        <v>58</v>
      </c>
      <c r="D52" s="239">
        <v>1</v>
      </c>
      <c r="E52" s="240"/>
      <c r="F52" s="240"/>
      <c r="G52" s="242"/>
      <c r="H52" s="242"/>
    </row>
    <row r="53" spans="1:8" ht="16.5" customHeight="1" x14ac:dyDescent="0.25">
      <c r="A53" s="234" t="s">
        <v>391</v>
      </c>
      <c r="B53" s="244" t="str">
        <f>'Schedule No. 1C'!B21</f>
        <v>Tower type 2Q15+ 9 m</v>
      </c>
      <c r="C53" s="239" t="s">
        <v>58</v>
      </c>
      <c r="D53" s="239">
        <v>1</v>
      </c>
      <c r="E53" s="240"/>
      <c r="F53" s="240"/>
      <c r="G53" s="242"/>
      <c r="H53" s="242"/>
    </row>
    <row r="54" spans="1:8" ht="16.5" customHeight="1" x14ac:dyDescent="0.25">
      <c r="A54" s="235">
        <v>3.5</v>
      </c>
      <c r="B54" s="243" t="str">
        <f>'Schedule No. 1C'!B22</f>
        <v>Tower type "2Q30"</v>
      </c>
      <c r="C54" s="239"/>
      <c r="D54" s="239"/>
      <c r="E54" s="240"/>
      <c r="F54" s="240"/>
      <c r="G54" s="242"/>
      <c r="H54" s="242"/>
    </row>
    <row r="55" spans="1:8" ht="16.5" customHeight="1" x14ac:dyDescent="0.25">
      <c r="A55" s="234" t="s">
        <v>392</v>
      </c>
      <c r="B55" s="244" t="str">
        <f>'Schedule No. 1C'!B23</f>
        <v>Tower type 2Q30+ 6 m</v>
      </c>
      <c r="C55" s="239" t="s">
        <v>58</v>
      </c>
      <c r="D55" s="239">
        <v>1</v>
      </c>
      <c r="E55" s="240"/>
      <c r="F55" s="240"/>
      <c r="G55" s="242"/>
      <c r="H55" s="242"/>
    </row>
    <row r="56" spans="1:8" ht="16.5" customHeight="1" x14ac:dyDescent="0.25">
      <c r="A56" s="234" t="s">
        <v>393</v>
      </c>
      <c r="B56" s="244" t="str">
        <f>'Schedule No. 1C'!B24</f>
        <v>Tower type 2Q30+ 9 m</v>
      </c>
      <c r="C56" s="239" t="s">
        <v>58</v>
      </c>
      <c r="D56" s="239">
        <v>1</v>
      </c>
      <c r="E56" s="240"/>
      <c r="F56" s="240"/>
      <c r="G56" s="242"/>
      <c r="H56" s="242"/>
    </row>
    <row r="57" spans="1:8" ht="16.5" customHeight="1" x14ac:dyDescent="0.25">
      <c r="A57" s="235">
        <v>3.6</v>
      </c>
      <c r="B57" s="243" t="str">
        <f>'Schedule No. 1C'!B25</f>
        <v>Tower type "2QT6"</v>
      </c>
      <c r="C57" s="239"/>
      <c r="D57" s="239"/>
      <c r="E57" s="240"/>
      <c r="F57" s="240"/>
      <c r="G57" s="242"/>
      <c r="H57" s="242"/>
    </row>
    <row r="58" spans="1:8" ht="16.5" customHeight="1" x14ac:dyDescent="0.25">
      <c r="A58" s="234" t="s">
        <v>394</v>
      </c>
      <c r="B58" s="244" t="str">
        <f>'Schedule No. 1C'!B26</f>
        <v>Tower type 2QT6+ 6 m</v>
      </c>
      <c r="C58" s="239" t="s">
        <v>58</v>
      </c>
      <c r="D58" s="239">
        <v>1</v>
      </c>
      <c r="E58" s="240"/>
      <c r="F58" s="240"/>
      <c r="G58" s="242"/>
      <c r="H58" s="242"/>
    </row>
    <row r="59" spans="1:8" ht="16.5" customHeight="1" x14ac:dyDescent="0.25">
      <c r="A59" s="234" t="s">
        <v>395</v>
      </c>
      <c r="B59" s="244" t="str">
        <f>'Schedule No. 1C'!B27</f>
        <v>Tower type 2QT6+ 9 m</v>
      </c>
      <c r="C59" s="239" t="s">
        <v>58</v>
      </c>
      <c r="D59" s="239">
        <v>1</v>
      </c>
      <c r="E59" s="240"/>
      <c r="F59" s="240"/>
      <c r="G59" s="242"/>
      <c r="H59" s="242"/>
    </row>
    <row r="60" spans="1:8" ht="16.5" customHeight="1" x14ac:dyDescent="0.25">
      <c r="A60" s="235">
        <v>3.7</v>
      </c>
      <c r="B60" s="243" t="str">
        <f>'Schedule No. 1C'!B28</f>
        <v>Tower type "2QT6H" with any Extension</v>
      </c>
      <c r="C60" s="239" t="s">
        <v>58</v>
      </c>
      <c r="D60" s="239">
        <v>2</v>
      </c>
      <c r="E60" s="240"/>
      <c r="F60" s="240"/>
      <c r="G60" s="242"/>
      <c r="H60" s="242"/>
    </row>
    <row r="61" spans="1:8" ht="16.5" customHeight="1" x14ac:dyDescent="0.25">
      <c r="A61" s="235">
        <v>3.8</v>
      </c>
      <c r="B61" s="244" t="str">
        <f>'Schedule No. 1C'!B29</f>
        <v>Auxiliary crossarm for tower type 2QT6</v>
      </c>
      <c r="C61" s="239" t="s">
        <v>58</v>
      </c>
      <c r="D61" s="239">
        <v>1</v>
      </c>
      <c r="E61" s="240"/>
      <c r="F61" s="240"/>
      <c r="G61" s="242"/>
      <c r="H61" s="242"/>
    </row>
    <row r="62" spans="1:8" ht="16.5" customHeight="1" x14ac:dyDescent="0.25">
      <c r="A62" s="234">
        <v>3.9</v>
      </c>
      <c r="B62" s="244" t="s">
        <v>396</v>
      </c>
      <c r="C62" s="239" t="s">
        <v>132</v>
      </c>
      <c r="D62" s="239">
        <v>5</v>
      </c>
      <c r="E62" s="240"/>
      <c r="F62" s="240"/>
      <c r="G62" s="242"/>
      <c r="H62" s="242"/>
    </row>
    <row r="63" spans="1:8" ht="16.5" customHeight="1" x14ac:dyDescent="0.25">
      <c r="A63" s="217">
        <v>4</v>
      </c>
      <c r="B63" s="225" t="s">
        <v>66</v>
      </c>
      <c r="C63" s="178"/>
      <c r="D63" s="213"/>
      <c r="E63" s="228"/>
      <c r="F63" s="228"/>
      <c r="G63" s="228"/>
      <c r="H63" s="228"/>
    </row>
    <row r="64" spans="1:8" ht="33.75" customHeight="1" x14ac:dyDescent="0.25">
      <c r="A64" s="217">
        <v>4.0999999999999996</v>
      </c>
      <c r="B64" s="327" t="s">
        <v>67</v>
      </c>
      <c r="C64" s="327"/>
      <c r="D64" s="327"/>
      <c r="E64" s="327"/>
      <c r="F64" s="327"/>
      <c r="G64" s="327"/>
      <c r="H64" s="127"/>
    </row>
    <row r="65" spans="1:10" x14ac:dyDescent="0.25">
      <c r="A65" s="213" t="s">
        <v>60</v>
      </c>
      <c r="B65" s="159" t="s">
        <v>68</v>
      </c>
      <c r="C65" s="177" t="s">
        <v>69</v>
      </c>
      <c r="D65" s="213">
        <v>1</v>
      </c>
      <c r="E65" s="228"/>
      <c r="F65" s="228"/>
      <c r="G65" s="223"/>
      <c r="H65" s="223"/>
    </row>
    <row r="66" spans="1:10" x14ac:dyDescent="0.25">
      <c r="A66" s="213" t="s">
        <v>61</v>
      </c>
      <c r="B66" s="159" t="s">
        <v>70</v>
      </c>
      <c r="C66" s="177" t="s">
        <v>69</v>
      </c>
      <c r="D66" s="213">
        <v>1</v>
      </c>
      <c r="E66" s="228"/>
      <c r="F66" s="228"/>
      <c r="G66" s="223"/>
      <c r="H66" s="223"/>
    </row>
    <row r="67" spans="1:10" x14ac:dyDescent="0.25">
      <c r="A67" s="168" t="s">
        <v>62</v>
      </c>
      <c r="B67" s="159" t="s">
        <v>71</v>
      </c>
      <c r="C67" s="177" t="s">
        <v>69</v>
      </c>
      <c r="D67" s="213">
        <v>56</v>
      </c>
      <c r="E67" s="228"/>
      <c r="F67" s="228"/>
      <c r="G67" s="223"/>
      <c r="H67" s="223"/>
      <c r="J67" s="103">
        <f>6*4</f>
        <v>24</v>
      </c>
    </row>
    <row r="68" spans="1:10" ht="22.5" customHeight="1" x14ac:dyDescent="0.25">
      <c r="A68" s="217">
        <v>5</v>
      </c>
      <c r="B68" s="282" t="s">
        <v>349</v>
      </c>
      <c r="C68" s="282"/>
      <c r="D68" s="282"/>
      <c r="E68" s="282"/>
      <c r="F68" s="282"/>
      <c r="G68" s="137"/>
      <c r="H68" s="137"/>
    </row>
    <row r="69" spans="1:10" ht="69.75" customHeight="1" x14ac:dyDescent="0.25">
      <c r="A69" s="213" t="s">
        <v>141</v>
      </c>
      <c r="B69" s="226" t="s">
        <v>402</v>
      </c>
      <c r="C69" s="227" t="s">
        <v>42</v>
      </c>
      <c r="D69" s="213">
        <v>1</v>
      </c>
      <c r="E69" s="228"/>
      <c r="F69" s="228"/>
      <c r="G69" s="223"/>
      <c r="H69" s="223"/>
    </row>
    <row r="70" spans="1:10" ht="57" customHeight="1" x14ac:dyDescent="0.25">
      <c r="A70" s="213" t="s">
        <v>142</v>
      </c>
      <c r="B70" s="226" t="s">
        <v>350</v>
      </c>
      <c r="C70" s="227" t="s">
        <v>42</v>
      </c>
      <c r="D70" s="213">
        <v>1</v>
      </c>
      <c r="E70" s="228"/>
      <c r="F70" s="228"/>
      <c r="G70" s="223"/>
      <c r="H70" s="223"/>
    </row>
    <row r="71" spans="1:10" ht="20.25" customHeight="1" x14ac:dyDescent="0.25">
      <c r="A71" s="217">
        <v>6</v>
      </c>
      <c r="B71" s="137" t="s">
        <v>43</v>
      </c>
      <c r="C71" s="137"/>
      <c r="D71" s="214"/>
      <c r="E71" s="169"/>
      <c r="F71" s="169"/>
      <c r="G71" s="169"/>
      <c r="H71" s="169"/>
    </row>
    <row r="72" spans="1:10" ht="38.25" customHeight="1" x14ac:dyDescent="0.25">
      <c r="A72" s="213">
        <v>6.1</v>
      </c>
      <c r="B72" s="226" t="s">
        <v>44</v>
      </c>
      <c r="C72" s="227" t="s">
        <v>45</v>
      </c>
      <c r="D72" s="213">
        <v>1</v>
      </c>
      <c r="E72" s="228"/>
      <c r="F72" s="228"/>
      <c r="G72" s="223"/>
      <c r="H72" s="223"/>
    </row>
    <row r="73" spans="1:10" x14ac:dyDescent="0.25">
      <c r="A73" s="217">
        <v>7</v>
      </c>
      <c r="B73" s="137" t="s">
        <v>46</v>
      </c>
      <c r="C73" s="137"/>
      <c r="D73" s="214"/>
      <c r="E73" s="169"/>
      <c r="F73" s="169"/>
      <c r="G73" s="169"/>
      <c r="H73" s="169"/>
    </row>
    <row r="74" spans="1:10" ht="27.75" customHeight="1" x14ac:dyDescent="0.25">
      <c r="A74" s="227">
        <v>7.1</v>
      </c>
      <c r="B74" s="226" t="s">
        <v>47</v>
      </c>
      <c r="C74" s="227" t="s">
        <v>45</v>
      </c>
      <c r="D74" s="213">
        <v>1</v>
      </c>
      <c r="E74" s="228"/>
      <c r="F74" s="228"/>
      <c r="G74" s="223"/>
      <c r="H74" s="223"/>
    </row>
    <row r="75" spans="1:10" ht="27.75" customHeight="1" x14ac:dyDescent="0.25">
      <c r="A75" s="227">
        <v>7.1999999999999993</v>
      </c>
      <c r="B75" s="226" t="s">
        <v>48</v>
      </c>
      <c r="C75" s="227" t="s">
        <v>45</v>
      </c>
      <c r="D75" s="213">
        <v>1</v>
      </c>
      <c r="E75" s="228"/>
      <c r="F75" s="228"/>
      <c r="G75" s="223"/>
      <c r="H75" s="223"/>
    </row>
    <row r="76" spans="1:10" ht="27.75" customHeight="1" x14ac:dyDescent="0.25">
      <c r="A76" s="227">
        <v>7.3</v>
      </c>
      <c r="B76" s="226" t="s">
        <v>49</v>
      </c>
      <c r="C76" s="227" t="s">
        <v>45</v>
      </c>
      <c r="D76" s="213">
        <v>1</v>
      </c>
      <c r="E76" s="228"/>
      <c r="F76" s="228"/>
      <c r="G76" s="223"/>
      <c r="H76" s="223"/>
    </row>
    <row r="77" spans="1:10" ht="27.75" customHeight="1" x14ac:dyDescent="0.25">
      <c r="A77" s="227">
        <v>7.3999999999999995</v>
      </c>
      <c r="B77" s="226" t="s">
        <v>403</v>
      </c>
      <c r="C77" s="227" t="s">
        <v>45</v>
      </c>
      <c r="D77" s="213">
        <v>1</v>
      </c>
      <c r="E77" s="228"/>
      <c r="F77" s="228"/>
      <c r="G77" s="223"/>
      <c r="H77" s="223"/>
    </row>
    <row r="78" spans="1:10" ht="27.75" customHeight="1" x14ac:dyDescent="0.25">
      <c r="A78" s="227">
        <v>7.6</v>
      </c>
      <c r="B78" s="226" t="s">
        <v>351</v>
      </c>
      <c r="C78" s="227" t="s">
        <v>92</v>
      </c>
      <c r="D78" s="213">
        <v>4</v>
      </c>
      <c r="E78" s="228"/>
      <c r="F78" s="228"/>
      <c r="G78" s="223"/>
      <c r="H78" s="223"/>
    </row>
    <row r="79" spans="1:10" ht="32.25" customHeight="1" x14ac:dyDescent="0.25">
      <c r="A79" s="227">
        <v>7.6999999999999993</v>
      </c>
      <c r="B79" s="226" t="s">
        <v>78</v>
      </c>
      <c r="C79" s="227" t="s">
        <v>93</v>
      </c>
      <c r="D79" s="213">
        <v>5</v>
      </c>
      <c r="E79" s="228"/>
      <c r="F79" s="228"/>
      <c r="G79" s="223"/>
      <c r="H79" s="223"/>
    </row>
    <row r="80" spans="1:10" ht="32.25" customHeight="1" x14ac:dyDescent="0.25">
      <c r="A80" s="227">
        <v>7.8</v>
      </c>
      <c r="B80" s="226" t="s">
        <v>79</v>
      </c>
      <c r="C80" s="227"/>
      <c r="D80" s="213"/>
      <c r="E80" s="228"/>
      <c r="F80" s="228"/>
      <c r="G80" s="223"/>
      <c r="H80" s="223"/>
    </row>
    <row r="81" spans="1:18" ht="29.25" customHeight="1" x14ac:dyDescent="0.25">
      <c r="A81" s="227" t="s">
        <v>60</v>
      </c>
      <c r="B81" s="226" t="s">
        <v>80</v>
      </c>
      <c r="C81" s="227" t="s">
        <v>94</v>
      </c>
      <c r="D81" s="213">
        <v>100</v>
      </c>
      <c r="E81" s="228"/>
      <c r="F81" s="228"/>
      <c r="G81" s="223"/>
      <c r="H81" s="223"/>
    </row>
    <row r="82" spans="1:18" ht="29.25" customHeight="1" x14ac:dyDescent="0.25">
      <c r="A82" s="227" t="s">
        <v>61</v>
      </c>
      <c r="B82" s="226" t="s">
        <v>81</v>
      </c>
      <c r="C82" s="227" t="s">
        <v>94</v>
      </c>
      <c r="D82" s="213">
        <v>50</v>
      </c>
      <c r="E82" s="228"/>
      <c r="F82" s="228"/>
      <c r="G82" s="223"/>
      <c r="H82" s="223"/>
    </row>
    <row r="83" spans="1:18" ht="29.25" customHeight="1" x14ac:dyDescent="0.25">
      <c r="A83" s="227" t="s">
        <v>62</v>
      </c>
      <c r="B83" s="226" t="s">
        <v>82</v>
      </c>
      <c r="C83" s="227" t="s">
        <v>95</v>
      </c>
      <c r="D83" s="213">
        <v>500</v>
      </c>
      <c r="E83" s="228"/>
      <c r="F83" s="228"/>
      <c r="G83" s="223"/>
      <c r="H83" s="223"/>
    </row>
    <row r="84" spans="1:18" ht="29.25" customHeight="1" x14ac:dyDescent="0.25">
      <c r="A84" s="227" t="s">
        <v>64</v>
      </c>
      <c r="B84" s="226" t="s">
        <v>83</v>
      </c>
      <c r="C84" s="227" t="s">
        <v>94</v>
      </c>
      <c r="D84" s="213">
        <v>50</v>
      </c>
      <c r="E84" s="228"/>
      <c r="F84" s="228"/>
      <c r="G84" s="223"/>
      <c r="H84" s="223"/>
    </row>
    <row r="85" spans="1:18" ht="29.25" customHeight="1" x14ac:dyDescent="0.25">
      <c r="A85" s="227" t="s">
        <v>65</v>
      </c>
      <c r="B85" s="226" t="s">
        <v>84</v>
      </c>
      <c r="C85" s="227" t="s">
        <v>96</v>
      </c>
      <c r="D85" s="213">
        <v>50</v>
      </c>
      <c r="E85" s="228"/>
      <c r="F85" s="228"/>
      <c r="G85" s="223"/>
      <c r="H85" s="223"/>
    </row>
    <row r="86" spans="1:18" ht="29.25" customHeight="1" x14ac:dyDescent="0.25">
      <c r="A86" s="227" t="s">
        <v>85</v>
      </c>
      <c r="B86" s="226" t="s">
        <v>86</v>
      </c>
      <c r="C86" s="227" t="s">
        <v>96</v>
      </c>
      <c r="D86" s="213">
        <v>50</v>
      </c>
      <c r="E86" s="228"/>
      <c r="F86" s="228"/>
      <c r="G86" s="223"/>
      <c r="H86" s="223"/>
    </row>
    <row r="87" spans="1:18" ht="29.25" customHeight="1" x14ac:dyDescent="0.25">
      <c r="A87" s="227" t="s">
        <v>87</v>
      </c>
      <c r="B87" s="226" t="s">
        <v>88</v>
      </c>
      <c r="C87" s="227" t="s">
        <v>96</v>
      </c>
      <c r="D87" s="213">
        <v>50</v>
      </c>
      <c r="E87" s="228"/>
      <c r="F87" s="228"/>
      <c r="G87" s="223"/>
      <c r="H87" s="223"/>
    </row>
    <row r="88" spans="1:18" ht="29.25" customHeight="1" x14ac:dyDescent="0.25">
      <c r="A88" s="227" t="s">
        <v>89</v>
      </c>
      <c r="B88" s="226" t="s">
        <v>90</v>
      </c>
      <c r="C88" s="227" t="s">
        <v>94</v>
      </c>
      <c r="D88" s="213">
        <v>100</v>
      </c>
      <c r="E88" s="228"/>
      <c r="F88" s="228"/>
      <c r="G88" s="223"/>
      <c r="H88" s="223"/>
    </row>
    <row r="89" spans="1:18" ht="32.25" customHeight="1" x14ac:dyDescent="0.25">
      <c r="A89" s="227">
        <v>7.9</v>
      </c>
      <c r="B89" s="226" t="s">
        <v>50</v>
      </c>
      <c r="C89" s="227" t="s">
        <v>45</v>
      </c>
      <c r="D89" s="213">
        <v>1</v>
      </c>
      <c r="E89" s="228"/>
      <c r="F89" s="228"/>
      <c r="G89" s="223"/>
      <c r="H89" s="223"/>
    </row>
    <row r="90" spans="1:18" ht="32.25" customHeight="1" x14ac:dyDescent="0.25">
      <c r="A90" s="166">
        <v>7.1</v>
      </c>
      <c r="B90" s="53" t="s">
        <v>208</v>
      </c>
      <c r="C90" s="213" t="s">
        <v>45</v>
      </c>
      <c r="D90" s="213">
        <v>1</v>
      </c>
      <c r="E90" s="228"/>
      <c r="F90" s="228"/>
      <c r="G90" s="223"/>
      <c r="H90" s="223"/>
    </row>
    <row r="91" spans="1:18" ht="32.25" customHeight="1" x14ac:dyDescent="0.25">
      <c r="A91" s="166">
        <v>7.11</v>
      </c>
      <c r="B91" s="53" t="s">
        <v>422</v>
      </c>
      <c r="C91" s="234" t="s">
        <v>45</v>
      </c>
      <c r="D91" s="234">
        <v>1</v>
      </c>
      <c r="E91" s="240"/>
      <c r="F91" s="240"/>
      <c r="G91" s="242"/>
      <c r="H91" s="242"/>
    </row>
    <row r="92" spans="1:18" ht="32.25" customHeight="1" x14ac:dyDescent="0.25">
      <c r="A92" s="213">
        <v>7.12</v>
      </c>
      <c r="B92" s="53" t="s">
        <v>424</v>
      </c>
      <c r="C92" s="213" t="s">
        <v>45</v>
      </c>
      <c r="D92" s="54">
        <v>1</v>
      </c>
      <c r="E92" s="79"/>
      <c r="F92" s="80"/>
      <c r="G92" s="81"/>
      <c r="H92" s="82"/>
    </row>
    <row r="93" spans="1:18" x14ac:dyDescent="0.25">
      <c r="A93" s="328" t="s">
        <v>104</v>
      </c>
      <c r="B93" s="328"/>
      <c r="C93" s="328"/>
      <c r="D93" s="328"/>
      <c r="E93" s="117"/>
      <c r="F93" s="117"/>
      <c r="G93" s="170"/>
      <c r="H93" s="171"/>
    </row>
    <row r="94" spans="1:18" ht="25.5" x14ac:dyDescent="0.25">
      <c r="A94" s="227">
        <v>8</v>
      </c>
      <c r="B94" s="226" t="s">
        <v>209</v>
      </c>
      <c r="C94" s="128"/>
      <c r="D94" s="128"/>
      <c r="E94" s="128"/>
      <c r="F94" s="128"/>
      <c r="G94" s="128"/>
      <c r="H94" s="128"/>
    </row>
    <row r="95" spans="1:18" x14ac:dyDescent="0.25">
      <c r="A95" s="103"/>
      <c r="D95" s="103"/>
      <c r="E95" s="104"/>
      <c r="I95" s="105"/>
      <c r="J95" s="105"/>
      <c r="Q95" s="106"/>
      <c r="R95" s="63"/>
    </row>
    <row r="96" spans="1:18" ht="7.5" customHeight="1" x14ac:dyDescent="0.25">
      <c r="A96" s="103"/>
      <c r="D96" s="103"/>
      <c r="E96" s="104"/>
      <c r="I96" s="107"/>
      <c r="J96" s="107"/>
      <c r="R96" s="67"/>
    </row>
    <row r="97" spans="1:8" x14ac:dyDescent="0.25">
      <c r="A97" s="173" t="s">
        <v>91</v>
      </c>
      <c r="B97" s="174"/>
      <c r="C97" s="174"/>
      <c r="D97" s="174"/>
      <c r="E97" s="174"/>
      <c r="F97" s="174"/>
      <c r="G97" s="174"/>
      <c r="H97" s="174"/>
    </row>
    <row r="98" spans="1:8" x14ac:dyDescent="0.25">
      <c r="A98" s="173" t="s">
        <v>98</v>
      </c>
      <c r="B98" s="174"/>
      <c r="C98" s="174"/>
      <c r="D98" s="174"/>
      <c r="E98" s="174"/>
      <c r="F98" s="174"/>
      <c r="G98" s="174"/>
      <c r="H98" s="174"/>
    </row>
    <row r="99" spans="1:8" x14ac:dyDescent="0.25">
      <c r="A99" s="173" t="s">
        <v>99</v>
      </c>
      <c r="B99" s="174"/>
      <c r="C99" s="174"/>
      <c r="D99" s="174"/>
      <c r="E99" s="174"/>
      <c r="F99" s="174"/>
      <c r="G99" s="174"/>
      <c r="H99" s="174"/>
    </row>
    <row r="100" spans="1:8" ht="31.5" customHeight="1" x14ac:dyDescent="0.25">
      <c r="A100" s="324" t="s">
        <v>110</v>
      </c>
      <c r="B100" s="324"/>
      <c r="C100" s="324"/>
      <c r="D100" s="324"/>
      <c r="E100" s="324"/>
      <c r="F100" s="324"/>
      <c r="G100" s="324"/>
      <c r="H100" s="324"/>
    </row>
    <row r="101" spans="1:8" x14ac:dyDescent="0.25">
      <c r="D101" s="175"/>
    </row>
  </sheetData>
  <mergeCells count="26">
    <mergeCell ref="B68:F68"/>
    <mergeCell ref="A93:D93"/>
    <mergeCell ref="A100:H100"/>
    <mergeCell ref="H11:H12"/>
    <mergeCell ref="B14:F14"/>
    <mergeCell ref="B19:H19"/>
    <mergeCell ref="B20:F20"/>
    <mergeCell ref="B41:H41"/>
    <mergeCell ref="B64:G64"/>
    <mergeCell ref="A8:H8"/>
    <mergeCell ref="B9:F9"/>
    <mergeCell ref="B10:F10"/>
    <mergeCell ref="A11:A12"/>
    <mergeCell ref="B11:B12"/>
    <mergeCell ref="C11:C12"/>
    <mergeCell ref="D11:D12"/>
    <mergeCell ref="E11:E12"/>
    <mergeCell ref="F11:F12"/>
    <mergeCell ref="G11:G12"/>
    <mergeCell ref="A1:H2"/>
    <mergeCell ref="A4:A6"/>
    <mergeCell ref="B4:B6"/>
    <mergeCell ref="C4:C6"/>
    <mergeCell ref="D4:D6"/>
    <mergeCell ref="E4:F5"/>
    <mergeCell ref="G4:H5"/>
  </mergeCells>
  <printOptions horizontalCentered="1"/>
  <pageMargins left="0.196850393700787" right="0.196850393700787" top="0.94488188976377996" bottom="1.2992125984252001" header="0.70866141732283505" footer="0.31496062992126"/>
  <pageSetup paperSize="9" scale="89" fitToHeight="20" orientation="landscape"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&amp;C&amp;"Calibri,Regular"&amp;K0000004C-&amp;P</oddFooter>
  </headerFooter>
  <rowBreaks count="3" manualBreakCount="3">
    <brk id="31" max="7" man="1"/>
    <brk id="56" max="7" man="1"/>
    <brk id="72"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Q28"/>
  <sheetViews>
    <sheetView view="pageBreakPreview" topLeftCell="A25" zoomScale="115" zoomScaleNormal="100" zoomScaleSheetLayoutView="115" workbookViewId="0">
      <selection activeCell="A2" sqref="A2:D2"/>
    </sheetView>
  </sheetViews>
  <sheetFormatPr defaultColWidth="8.85546875" defaultRowHeight="15" x14ac:dyDescent="0.25"/>
  <cols>
    <col min="1" max="1" width="4.42578125" bestFit="1" customWidth="1"/>
    <col min="2" max="2" width="78.85546875" customWidth="1"/>
    <col min="3" max="3" width="21.7109375" customWidth="1"/>
    <col min="4" max="4" width="22.28515625" customWidth="1"/>
  </cols>
  <sheetData>
    <row r="1" spans="1:4" ht="48" customHeight="1" x14ac:dyDescent="0.25">
      <c r="A1" s="331" t="s">
        <v>439</v>
      </c>
      <c r="B1" s="331"/>
      <c r="C1" s="331"/>
      <c r="D1" s="331"/>
    </row>
    <row r="2" spans="1:4" ht="15" customHeight="1" x14ac:dyDescent="0.25">
      <c r="A2" s="332" t="s">
        <v>412</v>
      </c>
      <c r="B2" s="332"/>
      <c r="C2" s="332"/>
      <c r="D2" s="332"/>
    </row>
    <row r="3" spans="1:4" ht="9.75" customHeight="1" x14ac:dyDescent="0.25">
      <c r="A3" s="312" t="s">
        <v>0</v>
      </c>
      <c r="B3" s="312" t="s">
        <v>1</v>
      </c>
      <c r="C3" s="312" t="s">
        <v>111</v>
      </c>
      <c r="D3" s="312"/>
    </row>
    <row r="4" spans="1:4" ht="9.75" customHeight="1" x14ac:dyDescent="0.25">
      <c r="A4" s="312"/>
      <c r="B4" s="312"/>
      <c r="C4" s="312"/>
      <c r="D4" s="312"/>
    </row>
    <row r="5" spans="1:4" ht="36" customHeight="1" x14ac:dyDescent="0.25">
      <c r="A5" s="312"/>
      <c r="B5" s="312"/>
      <c r="C5" s="59" t="s">
        <v>194</v>
      </c>
      <c r="D5" s="59" t="s">
        <v>251</v>
      </c>
    </row>
    <row r="6" spans="1:4" ht="24.75" customHeight="1" x14ac:dyDescent="0.25">
      <c r="A6" s="21" t="s">
        <v>413</v>
      </c>
      <c r="B6" s="253" t="s">
        <v>213</v>
      </c>
      <c r="C6" s="21"/>
      <c r="D6" s="21"/>
    </row>
    <row r="7" spans="1:4" ht="26.1" customHeight="1" x14ac:dyDescent="0.25">
      <c r="A7" s="57">
        <v>1</v>
      </c>
      <c r="B7" s="58" t="s">
        <v>212</v>
      </c>
      <c r="C7" s="78"/>
      <c r="D7" s="78"/>
    </row>
    <row r="8" spans="1:4" ht="23.25" customHeight="1" x14ac:dyDescent="0.25">
      <c r="A8" s="57">
        <v>2</v>
      </c>
      <c r="B8" s="58" t="s">
        <v>416</v>
      </c>
      <c r="C8" s="78"/>
      <c r="D8" s="78"/>
    </row>
    <row r="9" spans="1:4" ht="18.75" customHeight="1" x14ac:dyDescent="0.25">
      <c r="A9" s="57">
        <v>3</v>
      </c>
      <c r="B9" s="58" t="s">
        <v>417</v>
      </c>
      <c r="C9" s="78"/>
      <c r="D9" s="78"/>
    </row>
    <row r="10" spans="1:4" ht="18.75" customHeight="1" x14ac:dyDescent="0.25">
      <c r="A10" s="57">
        <v>4</v>
      </c>
      <c r="B10" s="237" t="s">
        <v>418</v>
      </c>
      <c r="C10" s="78"/>
      <c r="D10" s="78"/>
    </row>
    <row r="11" spans="1:4" ht="25.5" customHeight="1" x14ac:dyDescent="0.25">
      <c r="A11" s="57" t="s">
        <v>414</v>
      </c>
      <c r="B11" s="254" t="s">
        <v>265</v>
      </c>
      <c r="C11" s="78"/>
      <c r="D11" s="78"/>
    </row>
    <row r="12" spans="1:4" ht="18.75" customHeight="1" x14ac:dyDescent="0.25">
      <c r="A12" s="57">
        <v>1</v>
      </c>
      <c r="B12" s="237" t="s">
        <v>264</v>
      </c>
      <c r="C12" s="78"/>
      <c r="D12" s="78"/>
    </row>
    <row r="13" spans="1:4" ht="23.25" customHeight="1" x14ac:dyDescent="0.25">
      <c r="A13" s="57">
        <v>2</v>
      </c>
      <c r="B13" s="237" t="s">
        <v>419</v>
      </c>
      <c r="C13" s="78"/>
      <c r="D13" s="78"/>
    </row>
    <row r="14" spans="1:4" ht="18.75" customHeight="1" x14ac:dyDescent="0.25">
      <c r="A14" s="57">
        <v>3</v>
      </c>
      <c r="B14" s="237" t="s">
        <v>420</v>
      </c>
      <c r="C14" s="78"/>
      <c r="D14" s="78"/>
    </row>
    <row r="15" spans="1:4" ht="18.75" customHeight="1" x14ac:dyDescent="0.25">
      <c r="A15" s="57">
        <v>4</v>
      </c>
      <c r="B15" s="237" t="s">
        <v>421</v>
      </c>
      <c r="C15" s="78"/>
      <c r="D15" s="78"/>
    </row>
    <row r="16" spans="1:4" ht="18.75" customHeight="1" x14ac:dyDescent="0.25">
      <c r="A16" s="57" t="s">
        <v>415</v>
      </c>
      <c r="B16" s="254" t="s">
        <v>370</v>
      </c>
      <c r="C16" s="78"/>
      <c r="D16" s="78"/>
    </row>
    <row r="17" spans="1:17" ht="18.75" customHeight="1" x14ac:dyDescent="0.25">
      <c r="A17" s="57">
        <v>1</v>
      </c>
      <c r="B17" s="237" t="s">
        <v>171</v>
      </c>
      <c r="C17" s="78"/>
      <c r="D17" s="78"/>
    </row>
    <row r="18" spans="1:17" ht="23.25" customHeight="1" x14ac:dyDescent="0.25">
      <c r="A18" s="57">
        <v>2</v>
      </c>
      <c r="B18" s="237" t="s">
        <v>172</v>
      </c>
      <c r="C18" s="78"/>
      <c r="D18" s="78"/>
    </row>
    <row r="19" spans="1:17" ht="18" customHeight="1" x14ac:dyDescent="0.25">
      <c r="A19" s="57">
        <v>3</v>
      </c>
      <c r="B19" s="237" t="s">
        <v>173</v>
      </c>
      <c r="C19" s="78"/>
      <c r="D19" s="78"/>
    </row>
    <row r="20" spans="1:17" ht="20.25" customHeight="1" x14ac:dyDescent="0.25">
      <c r="A20" s="57">
        <v>4</v>
      </c>
      <c r="B20" s="58" t="s">
        <v>174</v>
      </c>
      <c r="C20" s="78"/>
      <c r="D20" s="78"/>
    </row>
    <row r="21" spans="1:17" ht="22.35" customHeight="1" x14ac:dyDescent="0.25">
      <c r="A21" s="76"/>
      <c r="B21" s="77" t="s">
        <v>184</v>
      </c>
      <c r="C21" s="73"/>
      <c r="D21" s="72"/>
    </row>
    <row r="22" spans="1:17" x14ac:dyDescent="0.25">
      <c r="D22" s="26"/>
      <c r="H22" s="61"/>
      <c r="I22" s="61"/>
      <c r="P22" s="62"/>
      <c r="Q22" s="63"/>
    </row>
    <row r="23" spans="1:17" ht="7.5" customHeight="1" x14ac:dyDescent="0.25">
      <c r="D23" s="26"/>
      <c r="H23" s="68"/>
      <c r="I23" s="68"/>
      <c r="Q23" s="67"/>
    </row>
    <row r="24" spans="1:17" s="91" customFormat="1" x14ac:dyDescent="0.25">
      <c r="A24" s="86" t="s">
        <v>59</v>
      </c>
    </row>
    <row r="25" spans="1:17" s="91" customFormat="1" ht="42" customHeight="1" x14ac:dyDescent="0.25">
      <c r="A25" s="304" t="s">
        <v>154</v>
      </c>
      <c r="B25" s="304"/>
      <c r="C25" s="304"/>
      <c r="D25" s="304"/>
    </row>
    <row r="26" spans="1:17" s="91" customFormat="1" x14ac:dyDescent="0.25"/>
    <row r="27" spans="1:17" s="91" customFormat="1" x14ac:dyDescent="0.25"/>
    <row r="28" spans="1:17" s="91" customFormat="1" x14ac:dyDescent="0.25"/>
  </sheetData>
  <mergeCells count="6">
    <mergeCell ref="A25:D25"/>
    <mergeCell ref="A1:D1"/>
    <mergeCell ref="A2:D2"/>
    <mergeCell ref="A3:A5"/>
    <mergeCell ref="B3:B5"/>
    <mergeCell ref="C3:D4"/>
  </mergeCells>
  <printOptions horizontalCentered="1"/>
  <pageMargins left="0.78740157480314998" right="0.78740157480314998" top="0.98425196850393704" bottom="0.196850393700787" header="0.31496062992126" footer="0.31496062992126"/>
  <pageSetup paperSize="9" scale="90" orientation="landscape" r:id="rId1"/>
  <headerFooter>
    <oddFooter>&amp;C&amp;"Calibri,Regular"&amp;K0000005-&amp;P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R15"/>
  <sheetViews>
    <sheetView view="pageBreakPreview" zoomScaleNormal="100" zoomScaleSheetLayoutView="100" workbookViewId="0">
      <selection activeCell="E20" sqref="E20"/>
    </sheetView>
  </sheetViews>
  <sheetFormatPr defaultColWidth="8.85546875" defaultRowHeight="15" x14ac:dyDescent="0.25"/>
  <cols>
    <col min="1" max="1" width="4.42578125" bestFit="1" customWidth="1"/>
    <col min="2" max="2" width="32.85546875" customWidth="1"/>
    <col min="4" max="4" width="7.7109375" bestFit="1" customWidth="1"/>
    <col min="5" max="6" width="15.28515625" customWidth="1"/>
    <col min="7" max="8" width="16.7109375" customWidth="1"/>
  </cols>
  <sheetData>
    <row r="1" spans="1:18" ht="15" customHeight="1" x14ac:dyDescent="0.25">
      <c r="A1" s="333"/>
      <c r="B1" s="333"/>
      <c r="C1" s="333"/>
      <c r="D1" s="333"/>
      <c r="E1" s="333"/>
      <c r="F1" s="333"/>
      <c r="G1" s="333"/>
      <c r="H1" s="333"/>
    </row>
    <row r="2" spans="1:18" ht="20.25" customHeight="1" x14ac:dyDescent="0.25">
      <c r="A2" s="333"/>
      <c r="B2" s="333"/>
      <c r="C2" s="333"/>
      <c r="D2" s="333"/>
      <c r="E2" s="333"/>
      <c r="F2" s="333"/>
      <c r="G2" s="333"/>
      <c r="H2" s="333"/>
    </row>
    <row r="3" spans="1:18" ht="51.75" customHeight="1" x14ac:dyDescent="0.25">
      <c r="A3" s="334" t="s">
        <v>429</v>
      </c>
      <c r="B3" s="334"/>
      <c r="C3" s="334"/>
      <c r="D3" s="334"/>
      <c r="E3" s="334"/>
      <c r="F3" s="334"/>
      <c r="G3" s="334"/>
      <c r="H3" s="334"/>
    </row>
    <row r="4" spans="1:18" ht="15.75" x14ac:dyDescent="0.25">
      <c r="A4" s="335" t="s">
        <v>433</v>
      </c>
      <c r="B4" s="335"/>
      <c r="C4" s="335"/>
      <c r="D4" s="335"/>
      <c r="E4" s="335"/>
      <c r="F4" s="335"/>
      <c r="G4" s="335"/>
      <c r="H4" s="335"/>
    </row>
    <row r="5" spans="1:18" ht="15" customHeight="1" x14ac:dyDescent="0.25">
      <c r="A5" s="312" t="s">
        <v>0</v>
      </c>
      <c r="B5" s="312" t="s">
        <v>1</v>
      </c>
      <c r="C5" s="312" t="s">
        <v>2</v>
      </c>
      <c r="D5" s="312" t="s">
        <v>3</v>
      </c>
      <c r="E5" s="336" t="s">
        <v>4</v>
      </c>
      <c r="F5" s="337"/>
      <c r="G5" s="312" t="s">
        <v>5</v>
      </c>
      <c r="H5" s="312"/>
    </row>
    <row r="6" spans="1:18" ht="36" x14ac:dyDescent="0.25">
      <c r="A6" s="312"/>
      <c r="B6" s="312"/>
      <c r="C6" s="312"/>
      <c r="D6" s="312"/>
      <c r="E6" s="84" t="s">
        <v>194</v>
      </c>
      <c r="F6" s="84" t="s">
        <v>195</v>
      </c>
      <c r="G6" s="84" t="s">
        <v>194</v>
      </c>
      <c r="H6" s="84" t="s">
        <v>196</v>
      </c>
    </row>
    <row r="7" spans="1:18" x14ac:dyDescent="0.25">
      <c r="A7" s="84">
        <v>1</v>
      </c>
      <c r="B7" s="84">
        <v>2</v>
      </c>
      <c r="C7" s="84">
        <v>3</v>
      </c>
      <c r="D7" s="84">
        <v>4</v>
      </c>
      <c r="E7" s="84">
        <v>5</v>
      </c>
      <c r="F7" s="84">
        <v>6</v>
      </c>
      <c r="G7" s="256" t="s">
        <v>25</v>
      </c>
      <c r="H7" s="256" t="s">
        <v>26</v>
      </c>
    </row>
    <row r="8" spans="1:18" x14ac:dyDescent="0.25">
      <c r="A8" s="85"/>
      <c r="B8" s="85"/>
      <c r="C8" s="85"/>
      <c r="D8" s="85"/>
      <c r="E8" s="85"/>
      <c r="F8" s="85"/>
      <c r="G8" s="85"/>
      <c r="H8" s="85"/>
    </row>
    <row r="9" spans="1:18" x14ac:dyDescent="0.25">
      <c r="A9" s="85"/>
      <c r="B9" s="85"/>
      <c r="C9" s="85"/>
      <c r="D9" s="85"/>
      <c r="E9" s="85"/>
      <c r="F9" s="85"/>
      <c r="G9" s="85"/>
      <c r="H9" s="85"/>
    </row>
    <row r="10" spans="1:18" x14ac:dyDescent="0.25">
      <c r="A10" s="85"/>
      <c r="B10" s="85"/>
      <c r="C10" s="85"/>
      <c r="D10" s="85"/>
      <c r="E10" s="85"/>
      <c r="F10" s="85"/>
      <c r="G10" s="85"/>
      <c r="H10" s="85"/>
    </row>
    <row r="11" spans="1:18" x14ac:dyDescent="0.25">
      <c r="A11" s="85"/>
      <c r="B11" s="85"/>
      <c r="C11" s="85"/>
      <c r="D11" s="85"/>
      <c r="E11" s="85"/>
      <c r="F11" s="85"/>
      <c r="G11" s="85"/>
      <c r="H11" s="85"/>
    </row>
    <row r="12" spans="1:18" x14ac:dyDescent="0.25">
      <c r="E12" s="26"/>
      <c r="I12" s="61"/>
      <c r="J12" s="61"/>
      <c r="Q12" s="62"/>
      <c r="R12" s="63"/>
    </row>
    <row r="13" spans="1:18" x14ac:dyDescent="0.25">
      <c r="A13" s="64"/>
      <c r="B13" s="66"/>
      <c r="E13" s="26"/>
      <c r="G13" s="65"/>
      <c r="I13" s="12"/>
      <c r="R13" s="63"/>
    </row>
    <row r="14" spans="1:18" ht="13.5" customHeight="1" x14ac:dyDescent="0.25">
      <c r="E14" s="26"/>
      <c r="I14" s="68"/>
      <c r="J14" s="68"/>
      <c r="R14" s="67"/>
    </row>
    <row r="15" spans="1:18" ht="36" customHeight="1" x14ac:dyDescent="0.25">
      <c r="A15" s="304" t="s">
        <v>59</v>
      </c>
      <c r="B15" s="304"/>
      <c r="C15" s="304"/>
      <c r="D15" s="304"/>
      <c r="E15" s="304"/>
      <c r="F15" s="304"/>
      <c r="G15" s="304"/>
      <c r="H15" s="304"/>
    </row>
  </sheetData>
  <mergeCells count="10">
    <mergeCell ref="A15:H15"/>
    <mergeCell ref="A1:H2"/>
    <mergeCell ref="A3:H3"/>
    <mergeCell ref="A4:H4"/>
    <mergeCell ref="A5:A6"/>
    <mergeCell ref="B5:B6"/>
    <mergeCell ref="C5:C6"/>
    <mergeCell ref="D5:D6"/>
    <mergeCell ref="E5:F5"/>
    <mergeCell ref="G5:H5"/>
  </mergeCells>
  <printOptions horizontalCentered="1"/>
  <pageMargins left="0.78740157480314998" right="0.78740157480314998" top="0.98425196850393704" bottom="0.118110236220472" header="0.31496062992126" footer="0.31496062992126"/>
  <pageSetup paperSize="9" scale="109" orientation="landscape" r:id="rId1"/>
  <headerFooter>
    <oddFooter>&amp;C&amp;"Calibri,Regular"&amp;K0000006-&amp;P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27</vt:i4>
      </vt:variant>
    </vt:vector>
  </HeadingPairs>
  <TitlesOfParts>
    <vt:vector size="41" baseType="lpstr">
      <vt:lpstr>Schedule No. 1A</vt:lpstr>
      <vt:lpstr>Schedule No. 1B</vt:lpstr>
      <vt:lpstr>Schedule No. 1C</vt:lpstr>
      <vt:lpstr>Schedule No. 2A</vt:lpstr>
      <vt:lpstr>Schedule No. 2B</vt:lpstr>
      <vt:lpstr>Schedule No. 2C</vt:lpstr>
      <vt:lpstr>Schedule No. 3A</vt:lpstr>
      <vt:lpstr>Schedule No. 3B</vt:lpstr>
      <vt:lpstr>Schedule No. 3C</vt:lpstr>
      <vt:lpstr>Schedule No. 4A</vt:lpstr>
      <vt:lpstr>Schedule No. 4B</vt:lpstr>
      <vt:lpstr>Schedule No. 4C</vt:lpstr>
      <vt:lpstr>Schedule No. 5. Grand Summary</vt:lpstr>
      <vt:lpstr>Schedule No. 6</vt:lpstr>
      <vt:lpstr>'Schedule No. 1A'!Print_Area</vt:lpstr>
      <vt:lpstr>'Schedule No. 1B'!Print_Area</vt:lpstr>
      <vt:lpstr>'Schedule No. 1C'!Print_Area</vt:lpstr>
      <vt:lpstr>'Schedule No. 2A'!Print_Area</vt:lpstr>
      <vt:lpstr>'Schedule No. 2B'!Print_Area</vt:lpstr>
      <vt:lpstr>'Schedule No. 2C'!Print_Area</vt:lpstr>
      <vt:lpstr>'Schedule No. 3A'!Print_Area</vt:lpstr>
      <vt:lpstr>'Schedule No. 3B'!Print_Area</vt:lpstr>
      <vt:lpstr>'Schedule No. 3C'!Print_Area</vt:lpstr>
      <vt:lpstr>'Schedule No. 4A'!Print_Area</vt:lpstr>
      <vt:lpstr>'Schedule No. 4B'!Print_Area</vt:lpstr>
      <vt:lpstr>'Schedule No. 4C'!Print_Area</vt:lpstr>
      <vt:lpstr>'Schedule No. 5. Grand Summary'!Print_Area</vt:lpstr>
      <vt:lpstr>'Schedule No. 6'!Print_Area</vt:lpstr>
      <vt:lpstr>'Schedule No. 1A'!Print_Titles</vt:lpstr>
      <vt:lpstr>'Schedule No. 1B'!Print_Titles</vt:lpstr>
      <vt:lpstr>'Schedule No. 1C'!Print_Titles</vt:lpstr>
      <vt:lpstr>'Schedule No. 2A'!Print_Titles</vt:lpstr>
      <vt:lpstr>'Schedule No. 2B'!Print_Titles</vt:lpstr>
      <vt:lpstr>'Schedule No. 2C'!Print_Titles</vt:lpstr>
      <vt:lpstr>'Schedule No. 3A'!Print_Titles</vt:lpstr>
      <vt:lpstr>'Schedule No. 3B'!Print_Titles</vt:lpstr>
      <vt:lpstr>'Schedule No. 3C'!Print_Titles</vt:lpstr>
      <vt:lpstr>'Schedule No. 4A'!Print_Titles</vt:lpstr>
      <vt:lpstr>'Schedule No. 4B'!Print_Titles</vt:lpstr>
      <vt:lpstr>'Schedule No. 4C'!Print_Titles</vt:lpstr>
      <vt:lpstr>'Schedule No. 5. Grand Summary'!Print_Titles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2020-05-15T11:06:50Z</cp:lastPrinted>
  <dcterms:created xsi:type="dcterms:W3CDTF">2006-09-16T00:00:00Z</dcterms:created>
  <dcterms:modified xsi:type="dcterms:W3CDTF">2022-10-25T06:02:01Z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52bb50-aef2-4dc8-bb7f-e0da22648362_Enabled">
    <vt:lpwstr>True</vt:lpwstr>
  </property>
  <property fmtid="{D5CDD505-2E9C-101B-9397-08002B2CF9AE}" pid="3" name="MSIP_Label_ac52bb50-aef2-4dc8-bb7f-e0da22648362_SiteId">
    <vt:lpwstr>264b9899-fe1b-430b-9509-2154878d5774</vt:lpwstr>
  </property>
  <property fmtid="{D5CDD505-2E9C-101B-9397-08002B2CF9AE}" pid="4" name="MSIP_Label_ac52bb50-aef2-4dc8-bb7f-e0da22648362_Owner">
    <vt:lpwstr>sandeshrk@lntecc.com</vt:lpwstr>
  </property>
  <property fmtid="{D5CDD505-2E9C-101B-9397-08002B2CF9AE}" pid="5" name="MSIP_Label_ac52bb50-aef2-4dc8-bb7f-e0da22648362_SetDate">
    <vt:lpwstr>2020-09-16T12:38:20.0198836Z</vt:lpwstr>
  </property>
  <property fmtid="{D5CDD505-2E9C-101B-9397-08002B2CF9AE}" pid="6" name="MSIP_Label_ac52bb50-aef2-4dc8-bb7f-e0da22648362_Name">
    <vt:lpwstr>LTC Internal Use</vt:lpwstr>
  </property>
  <property fmtid="{D5CDD505-2E9C-101B-9397-08002B2CF9AE}" pid="7" name="MSIP_Label_ac52bb50-aef2-4dc8-bb7f-e0da22648362_Application">
    <vt:lpwstr>Microsoft Azure Information Protection</vt:lpwstr>
  </property>
  <property fmtid="{D5CDD505-2E9C-101B-9397-08002B2CF9AE}" pid="8" name="MSIP_Label_ac52bb50-aef2-4dc8-bb7f-e0da22648362_ActionId">
    <vt:lpwstr>a57d42cc-b10b-4c0b-80c8-3a1b8bfa8411</vt:lpwstr>
  </property>
  <property fmtid="{D5CDD505-2E9C-101B-9397-08002B2CF9AE}" pid="9" name="MSIP_Label_ac52bb50-aef2-4dc8-bb7f-e0da22648362_Extended_MSFT_Method">
    <vt:lpwstr>Automatic</vt:lpwstr>
  </property>
  <property fmtid="{D5CDD505-2E9C-101B-9397-08002B2CF9AE}" pid="10" name="Sensitivity">
    <vt:lpwstr>LTC Internal Use</vt:lpwstr>
  </property>
</Properties>
</file>